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235" windowHeight="7995" firstSheet="13" activeTab="25"/>
  </bookViews>
  <sheets>
    <sheet name="Bài 1" sheetId="2" r:id="rId1"/>
    <sheet name="Bài 2" sheetId="1" r:id="rId2"/>
    <sheet name="Bài 3" sheetId="3" r:id="rId3"/>
    <sheet name="Bài 4" sheetId="4" r:id="rId4"/>
    <sheet name="Bài 5" sheetId="5" r:id="rId5"/>
    <sheet name="Bài 6" sheetId="6" r:id="rId6"/>
    <sheet name="Bài 7" sheetId="7" r:id="rId7"/>
    <sheet name="Bài 8" sheetId="8" r:id="rId8"/>
    <sheet name="Bài 9" sheetId="9" r:id="rId9"/>
    <sheet name="Bài 10" sheetId="15" r:id="rId10"/>
    <sheet name="Bài 11" sheetId="10" r:id="rId11"/>
    <sheet name="Bài 12" sheetId="11" r:id="rId12"/>
    <sheet name="Bài 13" sheetId="12" r:id="rId13"/>
    <sheet name="Bài 14" sheetId="13" r:id="rId14"/>
    <sheet name="Bài 15" sheetId="17" r:id="rId15"/>
    <sheet name="Bài 16" sheetId="18" r:id="rId16"/>
    <sheet name="Bài 17" sheetId="19" r:id="rId17"/>
    <sheet name="Bài 18" sheetId="16" r:id="rId18"/>
    <sheet name="Bài 19" sheetId="24" r:id="rId19"/>
    <sheet name="Bài 20" sheetId="25" r:id="rId20"/>
    <sheet name="Bài 21" sheetId="26" r:id="rId21"/>
    <sheet name="Bài 22" sheetId="27" r:id="rId22"/>
    <sheet name="Bài 23" sheetId="28" r:id="rId23"/>
    <sheet name="Bài 24" sheetId="14" r:id="rId24"/>
    <sheet name="Bài 25" sheetId="23" r:id="rId25"/>
    <sheet name="Bài 26" sheetId="20" r:id="rId26"/>
  </sheets>
  <definedNames>
    <definedName name="_xlnm._FilterDatabase" localSheetId="0" hidden="1">'Bài 1'!$A$2:$I$12</definedName>
    <definedName name="_xlnm.Criteria" localSheetId="0">'Bài 1'!$A$32:$B$33</definedName>
    <definedName name="_xlnm.Extract" localSheetId="0">'Bài 1'!$A$35:$I$35</definedName>
    <definedName name="solver_adj" localSheetId="23" hidden="1">'Bài 24'!$B$4:$E$4</definedName>
    <definedName name="solver_adj" localSheetId="24" hidden="1">'Bài 25'!$B$4:$E$4</definedName>
    <definedName name="solver_adj" localSheetId="25" hidden="1">'Bài 26'!$B$4:$C$4</definedName>
    <definedName name="solver_cvg" localSheetId="23" hidden="1">0.0001</definedName>
    <definedName name="solver_cvg" localSheetId="24" hidden="1">0.0001</definedName>
    <definedName name="solver_cvg" localSheetId="25" hidden="1">0.0001</definedName>
    <definedName name="solver_drv" localSheetId="23" hidden="1">1</definedName>
    <definedName name="solver_drv" localSheetId="24" hidden="1">1</definedName>
    <definedName name="solver_drv" localSheetId="25" hidden="1">1</definedName>
    <definedName name="solver_eng" localSheetId="23" hidden="1">1</definedName>
    <definedName name="solver_eng" localSheetId="24" hidden="1">1</definedName>
    <definedName name="solver_eng" localSheetId="25" hidden="1">1</definedName>
    <definedName name="solver_est" localSheetId="23" hidden="1">1</definedName>
    <definedName name="solver_est" localSheetId="24" hidden="1">1</definedName>
    <definedName name="solver_est" localSheetId="25" hidden="1">1</definedName>
    <definedName name="solver_itr" localSheetId="23" hidden="1">2147483647</definedName>
    <definedName name="solver_itr" localSheetId="24" hidden="1">2147483647</definedName>
    <definedName name="solver_itr" localSheetId="25" hidden="1">2147483647</definedName>
    <definedName name="solver_lhs1" localSheetId="23" hidden="1">'Bài 24'!$B$4:$E$4</definedName>
    <definedName name="solver_lhs1" localSheetId="24" hidden="1">'Bài 25'!$B$4:$E$4</definedName>
    <definedName name="solver_lhs1" localSheetId="25" hidden="1">'Bài 26'!$B$4:$C$4</definedName>
    <definedName name="solver_lhs2" localSheetId="23" hidden="1">'Bài 24'!$F$10</definedName>
    <definedName name="solver_lhs2" localSheetId="24" hidden="1">'Bài 25'!$B$4:$E$4</definedName>
    <definedName name="solver_lhs2" localSheetId="25" hidden="1">'Bài 26'!$D$7</definedName>
    <definedName name="solver_lhs3" localSheetId="23" hidden="1">'Bài 24'!$F$11</definedName>
    <definedName name="solver_lhs3" localSheetId="24" hidden="1">'Bài 25'!$F$7</definedName>
    <definedName name="solver_lhs3" localSheetId="25" hidden="1">'Bài 26'!$D$8</definedName>
    <definedName name="solver_lhs4" localSheetId="23" hidden="1">'Bài 24'!$F$7</definedName>
    <definedName name="solver_lhs4" localSheetId="24" hidden="1">'Bài 25'!$F$8</definedName>
    <definedName name="solver_lhs4" localSheetId="25" hidden="1">'Bài 26'!$D$9</definedName>
    <definedName name="solver_lhs5" localSheetId="23" hidden="1">'Bài 24'!$F$8</definedName>
    <definedName name="solver_lhs5" localSheetId="24" hidden="1">'Bài 25'!$F$9</definedName>
    <definedName name="solver_lhs6" localSheetId="23" hidden="1">'Bài 24'!$F$9</definedName>
    <definedName name="solver_lhs6" localSheetId="24" hidden="1">'Bài 25'!$F$9</definedName>
    <definedName name="solver_lhs7" localSheetId="24" hidden="1">'Bài 25'!$F$9</definedName>
    <definedName name="solver_mip" localSheetId="23" hidden="1">2147483647</definedName>
    <definedName name="solver_mip" localSheetId="24" hidden="1">2147483647</definedName>
    <definedName name="solver_mip" localSheetId="25" hidden="1">2147483647</definedName>
    <definedName name="solver_mni" localSheetId="23" hidden="1">30</definedName>
    <definedName name="solver_mni" localSheetId="24" hidden="1">30</definedName>
    <definedName name="solver_mni" localSheetId="25" hidden="1">30</definedName>
    <definedName name="solver_mrt" localSheetId="23" hidden="1">0.075</definedName>
    <definedName name="solver_mrt" localSheetId="24" hidden="1">0.075</definedName>
    <definedName name="solver_mrt" localSheetId="25" hidden="1">0.075</definedName>
    <definedName name="solver_msl" localSheetId="23" hidden="1">2</definedName>
    <definedName name="solver_msl" localSheetId="24" hidden="1">2</definedName>
    <definedName name="solver_msl" localSheetId="25" hidden="1">2</definedName>
    <definedName name="solver_neg" localSheetId="23" hidden="1">1</definedName>
    <definedName name="solver_neg" localSheetId="24" hidden="1">1</definedName>
    <definedName name="solver_neg" localSheetId="25" hidden="1">1</definedName>
    <definedName name="solver_nod" localSheetId="23" hidden="1">2147483647</definedName>
    <definedName name="solver_nod" localSheetId="24" hidden="1">2147483647</definedName>
    <definedName name="solver_nod" localSheetId="25" hidden="1">2147483647</definedName>
    <definedName name="solver_num" localSheetId="23" hidden="1">6</definedName>
    <definedName name="solver_num" localSheetId="24" hidden="1">4</definedName>
    <definedName name="solver_num" localSheetId="25" hidden="1">4</definedName>
    <definedName name="solver_nwt" localSheetId="23" hidden="1">1</definedName>
    <definedName name="solver_nwt" localSheetId="24" hidden="1">1</definedName>
    <definedName name="solver_nwt" localSheetId="25" hidden="1">1</definedName>
    <definedName name="solver_opt" localSheetId="23" hidden="1">'Bài 24'!$F$5</definedName>
    <definedName name="solver_opt" localSheetId="24" hidden="1">'Bài 25'!$F$5</definedName>
    <definedName name="solver_opt" localSheetId="25" hidden="1">'Bài 26'!$D$5</definedName>
    <definedName name="solver_pre" localSheetId="23" hidden="1">0.000001</definedName>
    <definedName name="solver_pre" localSheetId="24" hidden="1">0.000001</definedName>
    <definedName name="solver_pre" localSheetId="25" hidden="1">0.000001</definedName>
    <definedName name="solver_rbv" localSheetId="23" hidden="1">1</definedName>
    <definedName name="solver_rbv" localSheetId="24" hidden="1">1</definedName>
    <definedName name="solver_rbv" localSheetId="25" hidden="1">1</definedName>
    <definedName name="solver_rel1" localSheetId="23" hidden="1">3</definedName>
    <definedName name="solver_rel1" localSheetId="24" hidden="1">3</definedName>
    <definedName name="solver_rel1" localSheetId="25" hidden="1">3</definedName>
    <definedName name="solver_rel2" localSheetId="23" hidden="1">3</definedName>
    <definedName name="solver_rel2" localSheetId="24" hidden="1">3</definedName>
    <definedName name="solver_rel2" localSheetId="25" hidden="1">1</definedName>
    <definedName name="solver_rel3" localSheetId="23" hidden="1">1</definedName>
    <definedName name="solver_rel3" localSheetId="24" hidden="1">2</definedName>
    <definedName name="solver_rel3" localSheetId="25" hidden="1">1</definedName>
    <definedName name="solver_rel4" localSheetId="23" hidden="1">2</definedName>
    <definedName name="solver_rel4" localSheetId="24" hidden="1">1</definedName>
    <definedName name="solver_rel4" localSheetId="25" hidden="1">1</definedName>
    <definedName name="solver_rel5" localSheetId="23" hidden="1">1</definedName>
    <definedName name="solver_rel5" localSheetId="24" hidden="1">3</definedName>
    <definedName name="solver_rel6" localSheetId="23" hidden="1">3</definedName>
    <definedName name="solver_rel6" localSheetId="24" hidden="1">3</definedName>
    <definedName name="solver_rel7" localSheetId="24" hidden="1">3</definedName>
    <definedName name="solver_rhs1" localSheetId="23" hidden="1">0</definedName>
    <definedName name="solver_rhs1" localSheetId="24" hidden="1">0</definedName>
    <definedName name="solver_rhs1" localSheetId="25" hidden="1">0</definedName>
    <definedName name="solver_rhs2" localSheetId="23" hidden="1">'Bài 24'!$G$10</definedName>
    <definedName name="solver_rhs2" localSheetId="24" hidden="1">5</definedName>
    <definedName name="solver_rhs2" localSheetId="25" hidden="1">'Bài 26'!$E$7</definedName>
    <definedName name="solver_rhs3" localSheetId="23" hidden="1">'Bài 24'!$H$11</definedName>
    <definedName name="solver_rhs3" localSheetId="24" hidden="1">'Bài 25'!$G$7</definedName>
    <definedName name="solver_rhs3" localSheetId="25" hidden="1">'Bài 26'!$E$8</definedName>
    <definedName name="solver_rhs4" localSheetId="23" hidden="1">'Bài 24'!$I$7</definedName>
    <definedName name="solver_rhs4" localSheetId="24" hidden="1">'Bài 25'!$G$8</definedName>
    <definedName name="solver_rhs4" localSheetId="25" hidden="1">'Bài 26'!$E$9</definedName>
    <definedName name="solver_rhs5" localSheetId="23" hidden="1">'Bài 24'!$H$8</definedName>
    <definedName name="solver_rhs5" localSheetId="24" hidden="1">'Bài 25'!$G$9</definedName>
    <definedName name="solver_rhs6" localSheetId="23" hidden="1">'Bài 24'!$G$9</definedName>
    <definedName name="solver_rhs6" localSheetId="24" hidden="1">'Bài 25'!$G$9</definedName>
    <definedName name="solver_rhs7" localSheetId="24" hidden="1">'Bài 25'!$G$9</definedName>
    <definedName name="solver_rlx" localSheetId="23" hidden="1">2</definedName>
    <definedName name="solver_rlx" localSheetId="24" hidden="1">2</definedName>
    <definedName name="solver_rlx" localSheetId="25" hidden="1">2</definedName>
    <definedName name="solver_rsd" localSheetId="23" hidden="1">0</definedName>
    <definedName name="solver_rsd" localSheetId="24" hidden="1">0</definedName>
    <definedName name="solver_rsd" localSheetId="25" hidden="1">0</definedName>
    <definedName name="solver_scl" localSheetId="23" hidden="1">1</definedName>
    <definedName name="solver_scl" localSheetId="24" hidden="1">1</definedName>
    <definedName name="solver_scl" localSheetId="25" hidden="1">1</definedName>
    <definedName name="solver_sho" localSheetId="23" hidden="1">2</definedName>
    <definedName name="solver_sho" localSheetId="24" hidden="1">2</definedName>
    <definedName name="solver_sho" localSheetId="25" hidden="1">2</definedName>
    <definedName name="solver_ssz" localSheetId="23" hidden="1">100</definedName>
    <definedName name="solver_ssz" localSheetId="24" hidden="1">100</definedName>
    <definedName name="solver_ssz" localSheetId="25" hidden="1">100</definedName>
    <definedName name="solver_tim" localSheetId="23" hidden="1">2147483647</definedName>
    <definedName name="solver_tim" localSheetId="24" hidden="1">2147483647</definedName>
    <definedName name="solver_tim" localSheetId="25" hidden="1">2147483647</definedName>
    <definedName name="solver_tol" localSheetId="23" hidden="1">0.01</definedName>
    <definedName name="solver_tol" localSheetId="24" hidden="1">0.01</definedName>
    <definedName name="solver_tol" localSheetId="25" hidden="1">0.01</definedName>
    <definedName name="solver_typ" localSheetId="23" hidden="1">1</definedName>
    <definedName name="solver_typ" localSheetId="24" hidden="1">1</definedName>
    <definedName name="solver_typ" localSheetId="25" hidden="1">1</definedName>
    <definedName name="solver_val" localSheetId="23" hidden="1">0</definedName>
    <definedName name="solver_val" localSheetId="24" hidden="1">0</definedName>
    <definedName name="solver_val" localSheetId="25" hidden="1">0</definedName>
    <definedName name="solver_ver" localSheetId="23" hidden="1">3</definedName>
    <definedName name="solver_ver" localSheetId="24" hidden="1">3</definedName>
    <definedName name="solver_ver" localSheetId="25" hidden="1">3</definedName>
  </definedNames>
  <calcPr calcId="145621"/>
</workbook>
</file>

<file path=xl/calcChain.xml><?xml version="1.0" encoding="utf-8"?>
<calcChain xmlns="http://schemas.openxmlformats.org/spreadsheetml/2006/main">
  <c r="F11" i="23" l="1"/>
  <c r="F10" i="23"/>
  <c r="F9" i="23"/>
  <c r="F8" i="23"/>
  <c r="F7" i="23"/>
  <c r="F11" i="14"/>
  <c r="F10" i="14"/>
  <c r="F9" i="14"/>
  <c r="F8" i="14"/>
  <c r="F7" i="14"/>
  <c r="F5" i="14"/>
  <c r="F22" i="28"/>
  <c r="F21" i="28"/>
  <c r="F20" i="28"/>
  <c r="F19" i="28"/>
  <c r="E18" i="28"/>
  <c r="D18" i="28"/>
  <c r="C18" i="28"/>
  <c r="B18" i="28"/>
  <c r="F18" i="28" s="1"/>
  <c r="F17" i="28"/>
  <c r="E13" i="28"/>
  <c r="D13" i="28"/>
  <c r="C13" i="28"/>
  <c r="B13" i="28"/>
  <c r="E12" i="28"/>
  <c r="D12" i="28"/>
  <c r="C12" i="28"/>
  <c r="B12" i="28"/>
  <c r="E11" i="28"/>
  <c r="D11" i="28"/>
  <c r="C11" i="28"/>
  <c r="B11" i="28"/>
  <c r="D14" i="28" l="1"/>
  <c r="D15" i="28" s="1"/>
  <c r="E14" i="28"/>
  <c r="E15" i="28" s="1"/>
  <c r="B14" i="28"/>
  <c r="B15" i="28" s="1"/>
  <c r="C14" i="28"/>
  <c r="C15" i="28" s="1"/>
  <c r="F15" i="28" l="1"/>
  <c r="G8" i="25" l="1"/>
  <c r="F12" i="23" l="1"/>
  <c r="F5" i="23"/>
  <c r="D7" i="20"/>
  <c r="D5" i="20"/>
  <c r="D8" i="20"/>
  <c r="D9" i="20"/>
</calcChain>
</file>

<file path=xl/comments1.xml><?xml version="1.0" encoding="utf-8"?>
<comments xmlns="http://schemas.openxmlformats.org/spreadsheetml/2006/main">
  <authors>
    <author>pm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pm: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<sst xmlns="http://schemas.openxmlformats.org/spreadsheetml/2006/main" count="517" uniqueCount="300">
  <si>
    <t>Công Ty Thương Mại Phú Bình</t>
  </si>
  <si>
    <t>BÁO CÁO DOANH THU</t>
  </si>
  <si>
    <t>Ngày</t>
  </si>
  <si>
    <t>SHĐ</t>
  </si>
  <si>
    <t>Khách</t>
  </si>
  <si>
    <t>Mặt hàng</t>
  </si>
  <si>
    <t>ĐVT</t>
  </si>
  <si>
    <t>Số lượng</t>
  </si>
  <si>
    <t>Đơn giá</t>
  </si>
  <si>
    <t>T-Tiền</t>
  </si>
  <si>
    <t>Phụ phí</t>
  </si>
  <si>
    <t>Thuế TT</t>
  </si>
  <si>
    <t>Tổng</t>
  </si>
  <si>
    <t>01/KD</t>
  </si>
  <si>
    <t>VAFACO</t>
  </si>
  <si>
    <t>Gạo</t>
  </si>
  <si>
    <t>02/NB</t>
  </si>
  <si>
    <t>IMEXCO</t>
  </si>
  <si>
    <t>Sữa</t>
  </si>
  <si>
    <t>03/XK</t>
  </si>
  <si>
    <t>DOBESCO</t>
  </si>
  <si>
    <t>Rượu</t>
  </si>
  <si>
    <t>04/NB</t>
  </si>
  <si>
    <t>05/KD</t>
  </si>
  <si>
    <t>06/XK</t>
  </si>
  <si>
    <t>07/NB</t>
  </si>
  <si>
    <t>08/NB</t>
  </si>
  <si>
    <t>09/KD</t>
  </si>
  <si>
    <t>Café</t>
  </si>
  <si>
    <t>10/XK</t>
  </si>
  <si>
    <t>Cộng:</t>
  </si>
  <si>
    <t>Bảng tham chiếu</t>
  </si>
  <si>
    <t>Tổng hợp doanh số bán hàng</t>
  </si>
  <si>
    <t>Theo khách hàng</t>
  </si>
  <si>
    <t>Theo mặt hàng</t>
  </si>
  <si>
    <t>Kg</t>
  </si>
  <si>
    <t>Tên KH</t>
  </si>
  <si>
    <t>Tổng cộng</t>
  </si>
  <si>
    <t>Lon</t>
  </si>
  <si>
    <t>Chai</t>
  </si>
  <si>
    <t>CÔNG TY THỰC PHẨM SỨC KHỎE VÀNG</t>
  </si>
  <si>
    <t>Cửa hàng số 1</t>
  </si>
  <si>
    <t>Cửa hàng số 3</t>
  </si>
  <si>
    <t>DOANH THU NĂM 2014</t>
  </si>
  <si>
    <t>Đơn vị tính: triệu đồng</t>
  </si>
  <si>
    <t>Tháng 1</t>
  </si>
  <si>
    <t>Tháng 2</t>
  </si>
  <si>
    <t>Tháng 3</t>
  </si>
  <si>
    <t>Tháng 4</t>
  </si>
  <si>
    <t>Tháng 5</t>
  </si>
  <si>
    <t>Tháng 6</t>
  </si>
  <si>
    <t>Thịt</t>
  </si>
  <si>
    <t>Cá</t>
  </si>
  <si>
    <t>Trứng</t>
  </si>
  <si>
    <t>Cửa hàng số 2</t>
  </si>
  <si>
    <t xml:space="preserve">BẢNG TỔNG HỢP DOANH THU TUẦN 26 </t>
  </si>
  <si>
    <t>Từ 06/06/2013 đến 12/06/2013</t>
  </si>
  <si>
    <t>ĐVT:</t>
  </si>
  <si>
    <t>ngàn đồng</t>
  </si>
  <si>
    <t>Cửa hàng</t>
  </si>
  <si>
    <t>Tổng lượng khách</t>
  </si>
  <si>
    <t>Tổng doanh thu</t>
  </si>
  <si>
    <t>Bóng rổ</t>
  </si>
  <si>
    <t>Cầu lông</t>
  </si>
  <si>
    <t>Bóng đá</t>
  </si>
  <si>
    <t>Bóng chuyền</t>
  </si>
  <si>
    <t>Bóng bàn</t>
  </si>
  <si>
    <t>Tennis</t>
  </si>
  <si>
    <t>TỔNG KẾT SỐ LƯỢNG HỌC SINH ĐẠT YÊU CẦU</t>
  </si>
  <si>
    <t>Học kỳ 1</t>
  </si>
  <si>
    <t>Năm học 2009</t>
  </si>
  <si>
    <t>Năm học 2010</t>
  </si>
  <si>
    <t>Hóa học</t>
  </si>
  <si>
    <t>Sinh học</t>
  </si>
  <si>
    <t>Địa lý</t>
  </si>
  <si>
    <t>Vật lý</t>
  </si>
  <si>
    <t>Lịch sử</t>
  </si>
  <si>
    <t>Ngoại ngữ</t>
  </si>
  <si>
    <t>Học kỳ 2</t>
  </si>
  <si>
    <t>Tháng</t>
  </si>
  <si>
    <t>Tính các giá trị sau</t>
  </si>
  <si>
    <t>?</t>
  </si>
  <si>
    <t>Trung bình</t>
  </si>
  <si>
    <t>Giá trị lớn nhất</t>
  </si>
  <si>
    <t>Giá trị nhỏ nhất</t>
  </si>
  <si>
    <t>Phương sai</t>
  </si>
  <si>
    <t>Độ lệch chuẩn</t>
  </si>
  <si>
    <t>Độ nhọn</t>
  </si>
  <si>
    <t>Số trung vị</t>
  </si>
  <si>
    <t>Số yếu vị</t>
  </si>
  <si>
    <t>Độ bất đối xứng</t>
  </si>
  <si>
    <t>Số lượng thùng bột giặt được bán ra của công ty ABC
trong năm 2010</t>
  </si>
  <si>
    <t xml:space="preserve">ĐVT: triệu đồng/tháng </t>
  </si>
  <si>
    <t>Doanh thu</t>
  </si>
  <si>
    <t>Chi phí
quảng cáo</t>
  </si>
  <si>
    <t>Tiền lương</t>
  </si>
  <si>
    <t>Y</t>
  </si>
  <si>
    <t>X1</t>
  </si>
  <si>
    <t>X2</t>
  </si>
  <si>
    <t>Thứ tự xí nghiệp</t>
  </si>
  <si>
    <t>Giá thành đơn vị</t>
  </si>
  <si>
    <t>Năng suất lao động</t>
  </si>
  <si>
    <t>Nguyên vật liệu chính</t>
  </si>
  <si>
    <t>(triệu đồng)</t>
  </si>
  <si>
    <t>(ngàn đồng)</t>
  </si>
  <si>
    <t>(%)</t>
  </si>
  <si>
    <t>Nguyên giá</t>
  </si>
  <si>
    <t>Giá trị còn lại</t>
  </si>
  <si>
    <t>Thời gian sử dụng</t>
  </si>
  <si>
    <t>Năm</t>
  </si>
  <si>
    <t>Khấu hao</t>
  </si>
  <si>
    <t>Khấu hao tích lũy</t>
  </si>
  <si>
    <t>Chi phí sửa chữa</t>
  </si>
  <si>
    <t>GTCL</t>
  </si>
  <si>
    <t>Vốn đầu tư (triệu đồng)</t>
  </si>
  <si>
    <t>Lãi suất</t>
  </si>
  <si>
    <t>DT ròng (triệu đồng)</t>
  </si>
  <si>
    <t>NPV của dự án 1</t>
  </si>
  <si>
    <t>Vốn đầu tư</t>
  </si>
  <si>
    <t>Dòng ngân lưu</t>
  </si>
  <si>
    <t>Ngân lưu ròng</t>
  </si>
  <si>
    <t>NPV dự án</t>
  </si>
  <si>
    <t>Chỉ số IRR</t>
  </si>
  <si>
    <t>Giá bán</t>
  </si>
  <si>
    <t>Chi phí cố định</t>
  </si>
  <si>
    <t>Giá bán (đồng)</t>
  </si>
  <si>
    <t>Chi phí cố định (đồng)</t>
  </si>
  <si>
    <t>Sản lượng (suất)</t>
  </si>
  <si>
    <t>Thuế TNDN phải nộp</t>
  </si>
  <si>
    <t>ĐVT: đồng</t>
  </si>
  <si>
    <t>Sản lượng sản xuất (sản phẩm)</t>
  </si>
  <si>
    <t>Sản lượng tiêu thụ (sản phẩm)</t>
  </si>
  <si>
    <t>Biến</t>
  </si>
  <si>
    <t>x1</t>
  </si>
  <si>
    <t>x2</t>
  </si>
  <si>
    <t>x3</t>
  </si>
  <si>
    <t>x4</t>
  </si>
  <si>
    <t>Giá trị hàm mục tiêu ==&gt; max</t>
  </si>
  <si>
    <t>Hệ số HMT</t>
  </si>
  <si>
    <t>Ràng buộc</t>
  </si>
  <si>
    <t>STT</t>
  </si>
  <si>
    <t>Số CT</t>
  </si>
  <si>
    <t>Sản phẩm</t>
  </si>
  <si>
    <t>Ngày bán</t>
  </si>
  <si>
    <t>Loại SP</t>
  </si>
  <si>
    <t>SL</t>
  </si>
  <si>
    <t>Giảm giá</t>
  </si>
  <si>
    <t>C1001</t>
  </si>
  <si>
    <t>P2002</t>
  </si>
  <si>
    <t>M3003</t>
  </si>
  <si>
    <t>C2001</t>
  </si>
  <si>
    <t>K3001</t>
  </si>
  <si>
    <t>P3001</t>
  </si>
  <si>
    <t>C1002</t>
  </si>
  <si>
    <t>M3004</t>
  </si>
  <si>
    <t>B2001</t>
  </si>
  <si>
    <t>B1001</t>
  </si>
  <si>
    <t>Bảng 1: Tên hàng và đơn giá</t>
  </si>
  <si>
    <t>Đơn giá theo loại</t>
  </si>
  <si>
    <t>Mã hàng</t>
  </si>
  <si>
    <t>C</t>
  </si>
  <si>
    <t>K</t>
  </si>
  <si>
    <t>P</t>
  </si>
  <si>
    <t>M</t>
  </si>
  <si>
    <t>B</t>
  </si>
  <si>
    <t>Máy cưa</t>
  </si>
  <si>
    <t>Máy khoan</t>
  </si>
  <si>
    <t>Máy mài</t>
  </si>
  <si>
    <t>Máy bào</t>
  </si>
  <si>
    <t>Máy phay</t>
  </si>
  <si>
    <t>Bảng 2: Thống kê doanh thu</t>
  </si>
  <si>
    <t>Bảng 3: Thống kê doanh thu tháng 3</t>
  </si>
  <si>
    <t>Loại sản phẩm</t>
  </si>
  <si>
    <t>BÁO CÁO DOANH THU
Quý 1 năm 2014</t>
  </si>
  <si>
    <t>ĐVT: VND</t>
  </si>
  <si>
    <t>Máy chế biến</t>
  </si>
  <si>
    <t>Thiết bị điện</t>
  </si>
  <si>
    <t>Chi phí thiết bị khác</t>
  </si>
  <si>
    <t>Nguyên liệu 1 tấn sản phẩm</t>
  </si>
  <si>
    <t>Bao bì/1 tấn sản phẩm</t>
  </si>
  <si>
    <t>Giá bán 1 tấn</t>
  </si>
  <si>
    <t>Tổng chi phí</t>
  </si>
  <si>
    <t>Lợi nhuận</t>
  </si>
  <si>
    <t>Giá bán thay đổi</t>
  </si>
  <si>
    <t>Sản lượng thay đổi</t>
  </si>
  <si>
    <t>Thành tiền</t>
  </si>
  <si>
    <t>Máy chủ</t>
  </si>
  <si>
    <t>Máy trạm</t>
  </si>
  <si>
    <t>Bàn ghế</t>
  </si>
  <si>
    <t>Thiết bị mạng, điện</t>
  </si>
  <si>
    <t>Chi phí khác</t>
  </si>
  <si>
    <t>Thù lao giảng viên/tiết</t>
  </si>
  <si>
    <t>Chi phí điện,…/lớp</t>
  </si>
  <si>
    <t>Chi phí quản lý lớp</t>
  </si>
  <si>
    <t>Biến phí khác cho mỗi lớp</t>
  </si>
  <si>
    <t>Số học viên/lớp</t>
  </si>
  <si>
    <t>Số tiết</t>
  </si>
  <si>
    <t>Số lớp</t>
  </si>
  <si>
    <t>Học phí/học viên</t>
  </si>
  <si>
    <t>Năm thu hồi vốn</t>
  </si>
  <si>
    <t>Tổng chi phí cố định</t>
  </si>
  <si>
    <t>Sản lượng (kg)</t>
  </si>
  <si>
    <t>Mức chiết khấu TB cho các đại lý</t>
  </si>
  <si>
    <t>Lợi nhuận/doanh thu (%)</t>
  </si>
  <si>
    <t>ĐVT: $</t>
  </si>
  <si>
    <t>Thiết bị mới</t>
  </si>
  <si>
    <t>Tổng định phí khác</t>
  </si>
  <si>
    <t>Chi phí SX một sản phẩm</t>
  </si>
  <si>
    <t>Sản lượng (sản phẩm)</t>
  </si>
  <si>
    <t>Lợi nhuận trước thuế</t>
  </si>
  <si>
    <t>Lãi thực của DN</t>
  </si>
  <si>
    <t>Thuế TNDN (%)</t>
  </si>
  <si>
    <t>Sản lượng hòa vốn (sản phẩm)</t>
  </si>
  <si>
    <t>Chi phí biến đổi một sản phẩm</t>
  </si>
  <si>
    <t>Chi phí biến đổi của 1 chuyến đi</t>
  </si>
  <si>
    <t>Chi phí cho mỗi sản phẩm</t>
  </si>
  <si>
    <t>Sản lượng (tấn/tháng)</t>
  </si>
  <si>
    <t>Tổng tiền đầu tư</t>
  </si>
  <si>
    <t>Tiền mua tín phiếu</t>
  </si>
  <si>
    <t>Số tiền đầu tư</t>
  </si>
  <si>
    <t>ĐVT: ngàn đồng</t>
  </si>
  <si>
    <t>Nguyên liệu A</t>
  </si>
  <si>
    <t>Nguyên liệu B</t>
  </si>
  <si>
    <t>Nguyên liệu C</t>
  </si>
  <si>
    <t>Số kg sản phẩm mỗi loại</t>
  </si>
  <si>
    <t>ĐVT: triệu đồng</t>
  </si>
  <si>
    <t>2 tầng</t>
  </si>
  <si>
    <t>3 tầng</t>
  </si>
  <si>
    <t>Biệt thự</t>
  </si>
  <si>
    <t>Nhà trệt</t>
  </si>
  <si>
    <t>Thời gian (ngày) để xây nhà</t>
  </si>
  <si>
    <t>Số căn nhà</t>
  </si>
  <si>
    <t>Tổng số căn nhà</t>
  </si>
  <si>
    <t>Căn hộ loại 1 - 3 PN</t>
  </si>
  <si>
    <t>Căn hộ loại 1 - 2 PN</t>
  </si>
  <si>
    <t>Căn hộ loại 2 - 3 PN</t>
  </si>
  <si>
    <t>Căn hộ loại 3 - 3 PN</t>
  </si>
  <si>
    <t>Căn hộ loại 3 - 2 PN</t>
  </si>
  <si>
    <t>Căn hộ loại 2 - 2 PN</t>
  </si>
  <si>
    <t>Diện tích (m²)</t>
  </si>
  <si>
    <t>Trị giá</t>
  </si>
  <si>
    <t>Số tiền vay</t>
  </si>
  <si>
    <t>Lãi suất/năm</t>
  </si>
  <si>
    <t>Thời gian trả góp (năm)</t>
  </si>
  <si>
    <t>Số tiền vay căn hộ</t>
  </si>
  <si>
    <t>Số tiền góp đều hằng tháng</t>
  </si>
  <si>
    <t>Tiền thuê nhà (tháng)</t>
  </si>
  <si>
    <t>Tiền bán căn hộ cuối năm 10</t>
  </si>
  <si>
    <t>Khoản thu từ việc cho thuê căn hộ</t>
  </si>
  <si>
    <t>Khoản thu từ việc bán căn hộ</t>
  </si>
  <si>
    <t>Dòng cân đối</t>
  </si>
  <si>
    <t>Chỉ số NPV dự án</t>
  </si>
  <si>
    <t>Kết luận</t>
  </si>
  <si>
    <t>Câu a: Số tiền góp đều hằng tháng từng loại căn hộ</t>
  </si>
  <si>
    <t>Câu b: Căn hộ loại 1 - 3 PN</t>
  </si>
  <si>
    <t>ĐVT: tỷ đồng</t>
  </si>
  <si>
    <t>Số năm trả góp</t>
  </si>
  <si>
    <t>Giá căn hộ</t>
  </si>
  <si>
    <t>Tỷ lệ trả trước</t>
  </si>
  <si>
    <t>Số tiền góp đều hằng tháng có trả trước</t>
  </si>
  <si>
    <t>Tiền lãi phải trả mỗi tháng</t>
  </si>
  <si>
    <t>Tiền vốn gốc phải trả mỗi tháng</t>
  </si>
  <si>
    <t>Thời gian trả góp</t>
  </si>
  <si>
    <t>Số tiền vốn đã trả trong 10 năm</t>
  </si>
  <si>
    <t>Số tiền còn thiếu ở cuối năm 10</t>
  </si>
  <si>
    <t>Số tiền lãi phải trả năm 11</t>
  </si>
  <si>
    <t>Số tiền trả dứt điểm đến tháng 121</t>
  </si>
  <si>
    <t>Câu a</t>
  </si>
  <si>
    <t>Câu b</t>
  </si>
  <si>
    <t>Câu c</t>
  </si>
  <si>
    <t>Trị giá căn hộ</t>
  </si>
  <si>
    <t>Số tiền vay ban đầu</t>
  </si>
  <si>
    <t>Số tiền góp đều hàng năm</t>
  </si>
  <si>
    <t>Số tiền góp đều hàng tháng</t>
  </si>
  <si>
    <t>Biến phí cho mỗi sản phẩm</t>
  </si>
  <si>
    <t>Sản lượng tiêu thụ hàng tháng</t>
  </si>
  <si>
    <t>Giá bán mỗi sản phẩm</t>
  </si>
  <si>
    <t>Chi phí cố định hàng tháng</t>
  </si>
  <si>
    <t>ĐVT: USD</t>
  </si>
  <si>
    <t>Delux</t>
  </si>
  <si>
    <t>A</t>
  </si>
  <si>
    <t>Chi phí trang trí một phòng (sử dụng 1 năm)</t>
  </si>
  <si>
    <t>Chi phí phục vụ phòng (ngày)</t>
  </si>
  <si>
    <t>Giá thuê 1 ngày</t>
  </si>
  <si>
    <t>Thuế suất theo loại phòng</t>
  </si>
  <si>
    <t>Công suất thuê phòng 1 năm (số ngày)</t>
  </si>
  <si>
    <t>Số phòng</t>
  </si>
  <si>
    <t>Chi phí trang trí</t>
  </si>
  <si>
    <t>Chi phí phục vụ phòng 1 năm</t>
  </si>
  <si>
    <t>Thuế</t>
  </si>
  <si>
    <t>Hệ số lợi nhuận mục tiêu</t>
  </si>
  <si>
    <t>Tổng số phòng</t>
  </si>
  <si>
    <t>Hệ số ràng buộc chi phí trang trí</t>
  </si>
  <si>
    <t>Tổng mỗi ràng buộc</t>
  </si>
  <si>
    <t>Tối thiểu</t>
  </si>
  <si>
    <t>Tối đa</t>
  </si>
  <si>
    <t>Bằng</t>
  </si>
  <si>
    <t>Tiền gửi tiết kiệm KKH/CKH</t>
  </si>
  <si>
    <t>Tiền gửi tiết kiệm CKH và mua tín phiếu</t>
  </si>
  <si>
    <t>Tiền cho DN vay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</si>
</sst>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₫_-;\-* #,##0.00\ _₫_-;_-* &quot;-&quot;??\ _₫_-;_-@_-"/>
    <numFmt numFmtId="164" formatCode="_-* #,##0\ _₫_-;\-* #,##0\ _₫_-;_-* &quot;-&quot;??\ _₫_-;_-@_-"/>
    <numFmt numFmtId="165" formatCode="[$-409]dd\-mmm\-yy;@"/>
    <numFmt numFmtId="166" formatCode="_(* #,##0.00_);_(* \(#,##0.00\);_(* &quot;-&quot;??_);_(@_)"/>
    <numFmt numFmtId="167" formatCode="_-* #,##0\ _€_-;\-* #,##0\ _€_-;_-* &quot;-&quot;??\ _€_-;_-@_-"/>
    <numFmt numFmtId="168" formatCode="_-* #,##0.000000000000\ _₫_-;\-* #,##0.000000000000\ _₫_-;_-* &quot;-&quot;??\ _₫_-;_-@_-"/>
    <numFmt numFmtId="169" formatCode="0.00000000"/>
    <numFmt numFmtId="170" formatCode="0.000000"/>
    <numFmt numFmtId="171" formatCode="0.000"/>
  </numFmts>
  <fonts count="24" x14ac:knownFonts="1">
    <font>
      <sz val="13"/>
      <color theme="1"/>
      <name val="Times New Roman"/>
      <family val="2"/>
      <charset val="163"/>
    </font>
    <font>
      <sz val="13"/>
      <color theme="1"/>
      <name val="Times New Roman"/>
      <family val="2"/>
      <charset val="163"/>
    </font>
    <font>
      <b/>
      <sz val="11"/>
      <color rgb="FFFF0000"/>
      <name val="Arial"/>
      <family val="2"/>
      <charset val="163"/>
      <scheme val="minor"/>
    </font>
    <font>
      <b/>
      <sz val="16"/>
      <color theme="3" tint="0.39997558519241921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b/>
      <sz val="11"/>
      <color theme="3" tint="0.39997558519241921"/>
      <name val="Arial"/>
      <family val="2"/>
      <charset val="163"/>
      <scheme val="minor"/>
    </font>
    <font>
      <b/>
      <sz val="14"/>
      <color theme="1"/>
      <name val="Arial"/>
      <family val="2"/>
      <charset val="163"/>
      <scheme val="minor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  <charset val="163"/>
      <scheme val="minor"/>
    </font>
    <font>
      <sz val="14"/>
      <color rgb="FFFF0000"/>
      <name val="Arial"/>
      <family val="2"/>
      <charset val="163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1" fontId="9" fillId="0" borderId="1" xfId="2" applyNumberFormat="1" applyFont="1" applyBorder="1" applyAlignment="1">
      <alignment horizontal="center"/>
    </xf>
    <xf numFmtId="165" fontId="9" fillId="0" borderId="1" xfId="2" applyNumberFormat="1" applyFont="1" applyBorder="1" applyAlignment="1">
      <alignment horizontal="center"/>
    </xf>
    <xf numFmtId="165" fontId="9" fillId="0" borderId="0" xfId="2" applyNumberFormat="1" applyFont="1" applyAlignment="1">
      <alignment horizontal="center"/>
    </xf>
    <xf numFmtId="1" fontId="10" fillId="5" borderId="2" xfId="2" applyNumberFormat="1" applyFont="1" applyFill="1" applyBorder="1" applyAlignment="1">
      <alignment horizontal="center" vertical="center" wrapText="1"/>
    </xf>
    <xf numFmtId="165" fontId="10" fillId="5" borderId="2" xfId="2" applyNumberFormat="1" applyFont="1" applyFill="1" applyBorder="1" applyAlignment="1">
      <alignment horizontal="center" vertical="center" wrapText="1"/>
    </xf>
    <xf numFmtId="1" fontId="7" fillId="0" borderId="2" xfId="2" applyNumberFormat="1" applyBorder="1"/>
    <xf numFmtId="14" fontId="7" fillId="0" borderId="2" xfId="2" applyNumberFormat="1" applyBorder="1"/>
    <xf numFmtId="37" fontId="7" fillId="0" borderId="2" xfId="2" applyNumberFormat="1" applyBorder="1"/>
    <xf numFmtId="37" fontId="0" fillId="0" borderId="2" xfId="3" applyNumberFormat="1" applyFont="1" applyBorder="1"/>
    <xf numFmtId="14" fontId="7" fillId="0" borderId="2" xfId="4" applyNumberFormat="1" applyBorder="1"/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4" fillId="5" borderId="2" xfId="0" applyFont="1" applyFill="1" applyBorder="1"/>
    <xf numFmtId="0" fontId="4" fillId="5" borderId="2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4" fillId="6" borderId="2" xfId="0" applyFont="1" applyFill="1" applyBorder="1" applyAlignment="1">
      <alignment horizontal="right"/>
    </xf>
    <xf numFmtId="0" fontId="4" fillId="6" borderId="2" xfId="0" applyFont="1" applyFill="1" applyBorder="1"/>
    <xf numFmtId="0" fontId="0" fillId="0" borderId="2" xfId="0" applyBorder="1" applyAlignment="1">
      <alignment horizontal="right"/>
    </xf>
    <xf numFmtId="0" fontId="4" fillId="0" borderId="2" xfId="0" applyFont="1" applyBorder="1"/>
    <xf numFmtId="0" fontId="4" fillId="2" borderId="2" xfId="0" applyFont="1" applyFill="1" applyBorder="1" applyAlignment="1">
      <alignment horizontal="center" vertical="center"/>
    </xf>
    <xf numFmtId="14" fontId="0" fillId="0" borderId="2" xfId="0" applyNumberFormat="1" applyBorder="1"/>
    <xf numFmtId="0" fontId="4" fillId="3" borderId="2" xfId="0" applyFont="1" applyFill="1" applyBorder="1"/>
    <xf numFmtId="164" fontId="0" fillId="0" borderId="2" xfId="1" applyNumberFormat="1" applyFont="1" applyBorder="1" applyAlignment="1">
      <alignment horizontal="center"/>
    </xf>
    <xf numFmtId="10" fontId="0" fillId="0" borderId="2" xfId="0" applyNumberFormat="1" applyBorder="1"/>
    <xf numFmtId="9" fontId="0" fillId="0" borderId="2" xfId="0" applyNumberFormat="1" applyBorder="1"/>
    <xf numFmtId="0" fontId="4" fillId="4" borderId="2" xfId="0" applyFont="1" applyFill="1" applyBorder="1"/>
    <xf numFmtId="0" fontId="0" fillId="8" borderId="2" xfId="0" applyFill="1" applyBorder="1" applyAlignment="1">
      <alignment horizontal="center"/>
    </xf>
    <xf numFmtId="0" fontId="0" fillId="8" borderId="2" xfId="0" applyFill="1" applyBorder="1"/>
    <xf numFmtId="164" fontId="0" fillId="0" borderId="2" xfId="1" applyNumberFormat="1" applyFont="1" applyBorder="1"/>
    <xf numFmtId="0" fontId="15" fillId="15" borderId="2" xfId="0" applyFont="1" applyFill="1" applyBorder="1"/>
    <xf numFmtId="0" fontId="15" fillId="14" borderId="2" xfId="0" applyFont="1" applyFill="1" applyBorder="1"/>
    <xf numFmtId="0" fontId="15" fillId="9" borderId="2" xfId="0" applyFont="1" applyFill="1" applyBorder="1" applyAlignment="1">
      <alignment vertical="center"/>
    </xf>
    <xf numFmtId="167" fontId="0" fillId="0" borderId="2" xfId="0" applyNumberFormat="1" applyBorder="1"/>
    <xf numFmtId="0" fontId="0" fillId="0" borderId="0" xfId="0" applyFill="1" applyAlignment="1">
      <alignment vertical="center"/>
    </xf>
    <xf numFmtId="0" fontId="15" fillId="18" borderId="2" xfId="0" applyFont="1" applyFill="1" applyBorder="1" applyAlignment="1">
      <alignment horizontal="center"/>
    </xf>
    <xf numFmtId="0" fontId="15" fillId="18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7" fillId="0" borderId="0" xfId="0" applyFont="1"/>
    <xf numFmtId="167" fontId="17" fillId="0" borderId="0" xfId="1" applyNumberFormat="1" applyFont="1"/>
    <xf numFmtId="1" fontId="17" fillId="0" borderId="0" xfId="0" applyNumberFormat="1" applyFont="1"/>
    <xf numFmtId="0" fontId="17" fillId="0" borderId="2" xfId="0" applyFont="1" applyBorder="1" applyAlignment="1">
      <alignment horizontal="center"/>
    </xf>
    <xf numFmtId="164" fontId="17" fillId="0" borderId="2" xfId="1" applyNumberFormat="1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1" fontId="17" fillId="10" borderId="2" xfId="0" applyNumberFormat="1" applyFont="1" applyFill="1" applyBorder="1" applyAlignment="1">
      <alignment horizontal="center"/>
    </xf>
    <xf numFmtId="164" fontId="17" fillId="10" borderId="2" xfId="1" applyNumberFormat="1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18" fillId="18" borderId="2" xfId="0" applyFont="1" applyFill="1" applyBorder="1"/>
    <xf numFmtId="167" fontId="0" fillId="0" borderId="2" xfId="1" applyNumberFormat="1" applyFont="1" applyBorder="1"/>
    <xf numFmtId="0" fontId="18" fillId="10" borderId="2" xfId="0" applyFont="1" applyFill="1" applyBorder="1"/>
    <xf numFmtId="1" fontId="0" fillId="0" borderId="2" xfId="5" applyNumberFormat="1" applyFont="1" applyBorder="1"/>
    <xf numFmtId="0" fontId="17" fillId="10" borderId="2" xfId="0" applyFont="1" applyFill="1" applyBorder="1"/>
    <xf numFmtId="0" fontId="18" fillId="10" borderId="2" xfId="0" applyFont="1" applyFill="1" applyBorder="1" applyAlignment="1">
      <alignment horizontal="center" vertical="center"/>
    </xf>
    <xf numFmtId="0" fontId="18" fillId="3" borderId="2" xfId="0" applyFont="1" applyFill="1" applyBorder="1"/>
    <xf numFmtId="0" fontId="17" fillId="0" borderId="2" xfId="0" applyFont="1" applyBorder="1"/>
    <xf numFmtId="167" fontId="17" fillId="0" borderId="2" xfId="1" applyNumberFormat="1" applyFont="1" applyBorder="1"/>
    <xf numFmtId="167" fontId="17" fillId="0" borderId="2" xfId="0" applyNumberFormat="1" applyFont="1" applyBorder="1"/>
    <xf numFmtId="0" fontId="18" fillId="20" borderId="2" xfId="0" applyFont="1" applyFill="1" applyBorder="1"/>
    <xf numFmtId="0" fontId="18" fillId="16" borderId="2" xfId="0" applyFont="1" applyFill="1" applyBorder="1"/>
    <xf numFmtId="0" fontId="18" fillId="0" borderId="2" xfId="0" applyFont="1" applyFill="1" applyBorder="1"/>
    <xf numFmtId="167" fontId="18" fillId="16" borderId="2" xfId="0" applyNumberFormat="1" applyFont="1" applyFill="1" applyBorder="1"/>
    <xf numFmtId="0" fontId="0" fillId="10" borderId="2" xfId="0" applyFill="1" applyBorder="1" applyAlignment="1">
      <alignment horizontal="center"/>
    </xf>
    <xf numFmtId="0" fontId="0" fillId="15" borderId="2" xfId="0" applyFill="1" applyBorder="1"/>
    <xf numFmtId="2" fontId="0" fillId="7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2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10" borderId="2" xfId="0" applyFill="1" applyBorder="1" applyAlignment="1">
      <alignment horizontal="left" vertical="center"/>
    </xf>
    <xf numFmtId="0" fontId="0" fillId="11" borderId="2" xfId="0" applyFill="1" applyBorder="1" applyAlignment="1">
      <alignment horizontal="left" vertical="center"/>
    </xf>
    <xf numFmtId="0" fontId="0" fillId="12" borderId="2" xfId="0" applyFill="1" applyBorder="1"/>
    <xf numFmtId="0" fontId="0" fillId="13" borderId="2" xfId="0" applyFill="1" applyBorder="1"/>
    <xf numFmtId="0" fontId="18" fillId="19" borderId="2" xfId="0" applyFont="1" applyFill="1" applyBorder="1"/>
    <xf numFmtId="164" fontId="17" fillId="0" borderId="2" xfId="1" applyNumberFormat="1" applyFont="1" applyBorder="1"/>
    <xf numFmtId="1" fontId="17" fillId="0" borderId="2" xfId="0" applyNumberFormat="1" applyFont="1" applyBorder="1"/>
    <xf numFmtId="0" fontId="18" fillId="21" borderId="2" xfId="0" applyFont="1" applyFill="1" applyBorder="1"/>
    <xf numFmtId="0" fontId="0" fillId="10" borderId="2" xfId="0" applyFill="1" applyBorder="1"/>
    <xf numFmtId="0" fontId="0" fillId="10" borderId="2" xfId="0" applyFill="1" applyBorder="1" applyAlignment="1">
      <alignment horizontal="center" vertical="center"/>
    </xf>
    <xf numFmtId="0" fontId="0" fillId="0" borderId="0" xfId="0" applyBorder="1"/>
    <xf numFmtId="0" fontId="18" fillId="14" borderId="2" xfId="0" applyFont="1" applyFill="1" applyBorder="1"/>
    <xf numFmtId="0" fontId="18" fillId="15" borderId="2" xfId="0" applyFont="1" applyFill="1" applyBorder="1"/>
    <xf numFmtId="164" fontId="0" fillId="0" borderId="2" xfId="0" applyNumberFormat="1" applyBorder="1"/>
    <xf numFmtId="168" fontId="0" fillId="0" borderId="2" xfId="1" applyNumberFormat="1" applyFont="1" applyBorder="1"/>
    <xf numFmtId="164" fontId="17" fillId="10" borderId="2" xfId="0" applyNumberFormat="1" applyFont="1" applyFill="1" applyBorder="1" applyAlignment="1">
      <alignment horizontal="center"/>
    </xf>
    <xf numFmtId="2" fontId="0" fillId="12" borderId="2" xfId="0" applyNumberFormat="1" applyFill="1" applyBorder="1" applyAlignment="1">
      <alignment horizontal="center"/>
    </xf>
    <xf numFmtId="10" fontId="0" fillId="13" borderId="2" xfId="0" applyNumberForma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164" fontId="0" fillId="0" borderId="0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/>
    <xf numFmtId="0" fontId="17" fillId="0" borderId="0" xfId="0" applyFont="1" applyBorder="1"/>
    <xf numFmtId="0" fontId="17" fillId="10" borderId="2" xfId="0" applyFont="1" applyFill="1" applyBorder="1" applyAlignment="1">
      <alignment horizontal="center"/>
    </xf>
    <xf numFmtId="0" fontId="17" fillId="16" borderId="2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18" fillId="0" borderId="2" xfId="0" applyFont="1" applyBorder="1"/>
    <xf numFmtId="0" fontId="18" fillId="17" borderId="2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2" fontId="0" fillId="0" borderId="2" xfId="0" applyNumberFormat="1" applyBorder="1"/>
    <xf numFmtId="0" fontId="0" fillId="0" borderId="8" xfId="0" applyBorder="1"/>
    <xf numFmtId="0" fontId="18" fillId="22" borderId="2" xfId="0" applyFont="1" applyFill="1" applyBorder="1"/>
    <xf numFmtId="2" fontId="0" fillId="12" borderId="2" xfId="1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3" borderId="2" xfId="0" applyFont="1" applyFill="1" applyBorder="1"/>
    <xf numFmtId="0" fontId="18" fillId="4" borderId="2" xfId="0" applyFont="1" applyFill="1" applyBorder="1"/>
    <xf numFmtId="0" fontId="18" fillId="24" borderId="2" xfId="0" applyFont="1" applyFill="1" applyBorder="1"/>
    <xf numFmtId="0" fontId="18" fillId="25" borderId="2" xfId="0" applyFont="1" applyFill="1" applyBorder="1"/>
    <xf numFmtId="0" fontId="22" fillId="0" borderId="0" xfId="0" applyFont="1" applyFill="1" applyBorder="1" applyAlignment="1">
      <alignment horizontal="center"/>
    </xf>
    <xf numFmtId="2" fontId="0" fillId="0" borderId="0" xfId="0" applyNumberFormat="1"/>
    <xf numFmtId="169" fontId="0" fillId="0" borderId="2" xfId="0" applyNumberFormat="1" applyBorder="1" applyAlignment="1">
      <alignment horizontal="center"/>
    </xf>
    <xf numFmtId="2" fontId="18" fillId="26" borderId="2" xfId="0" applyNumberFormat="1" applyFont="1" applyFill="1" applyBorder="1"/>
    <xf numFmtId="1" fontId="18" fillId="10" borderId="2" xfId="0" applyNumberFormat="1" applyFont="1" applyFill="1" applyBorder="1"/>
    <xf numFmtId="1" fontId="18" fillId="0" borderId="0" xfId="0" applyNumberFormat="1" applyFont="1" applyFill="1" applyBorder="1"/>
    <xf numFmtId="1" fontId="0" fillId="0" borderId="0" xfId="0" applyNumberFormat="1"/>
    <xf numFmtId="2" fontId="18" fillId="10" borderId="2" xfId="0" applyNumberFormat="1" applyFont="1" applyFill="1" applyBorder="1"/>
    <xf numFmtId="0" fontId="20" fillId="0" borderId="0" xfId="0" applyFont="1" applyAlignment="1">
      <alignment horizontal="right" vertical="center" textRotation="90"/>
    </xf>
    <xf numFmtId="0" fontId="20" fillId="0" borderId="0" xfId="0" applyFont="1" applyFill="1" applyBorder="1" applyAlignment="1">
      <alignment horizontal="right" vertical="center" textRotation="90"/>
    </xf>
    <xf numFmtId="2" fontId="18" fillId="0" borderId="0" xfId="0" applyNumberFormat="1" applyFont="1" applyFill="1" applyBorder="1"/>
    <xf numFmtId="2" fontId="0" fillId="0" borderId="0" xfId="0" applyNumberFormat="1" applyBorder="1"/>
    <xf numFmtId="0" fontId="18" fillId="7" borderId="2" xfId="0" applyFont="1" applyFill="1" applyBorder="1"/>
    <xf numFmtId="170" fontId="0" fillId="0" borderId="2" xfId="0" applyNumberFormat="1" applyBorder="1"/>
    <xf numFmtId="0" fontId="18" fillId="19" borderId="2" xfId="0" applyFont="1" applyFill="1" applyBorder="1" applyAlignment="1">
      <alignment horizontal="center"/>
    </xf>
    <xf numFmtId="2" fontId="18" fillId="19" borderId="2" xfId="0" applyNumberFormat="1" applyFont="1" applyFill="1" applyBorder="1" applyAlignment="1">
      <alignment horizontal="center"/>
    </xf>
    <xf numFmtId="0" fontId="23" fillId="0" borderId="0" xfId="0" applyFont="1"/>
    <xf numFmtId="9" fontId="0" fillId="10" borderId="2" xfId="0" applyNumberFormat="1" applyFill="1" applyBorder="1"/>
    <xf numFmtId="164" fontId="0" fillId="10" borderId="2" xfId="1" applyNumberFormat="1" applyFont="1" applyFill="1" applyBorder="1"/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0" fillId="26" borderId="2" xfId="0" applyNumberFormat="1" applyFill="1" applyBorder="1" applyAlignment="1">
      <alignment horizontal="center"/>
    </xf>
    <xf numFmtId="1" fontId="17" fillId="16" borderId="2" xfId="0" applyNumberFormat="1" applyFont="1" applyFill="1" applyBorder="1" applyAlignment="1">
      <alignment horizontal="center"/>
    </xf>
    <xf numFmtId="0" fontId="18" fillId="2" borderId="2" xfId="0" applyFont="1" applyFill="1" applyBorder="1"/>
    <xf numFmtId="1" fontId="17" fillId="11" borderId="2" xfId="0" applyNumberFormat="1" applyFont="1" applyFill="1" applyBorder="1" applyAlignment="1">
      <alignment horizontal="center"/>
    </xf>
    <xf numFmtId="0" fontId="18" fillId="2" borderId="9" xfId="0" applyFont="1" applyFill="1" applyBorder="1"/>
    <xf numFmtId="0" fontId="18" fillId="0" borderId="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9" fontId="17" fillId="0" borderId="2" xfId="0" applyNumberFormat="1" applyFont="1" applyBorder="1"/>
    <xf numFmtId="0" fontId="17" fillId="11" borderId="5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7" fillId="0" borderId="0" xfId="0" applyFont="1" applyFill="1" applyBorder="1" applyAlignment="1">
      <alignment horizontal="center"/>
    </xf>
    <xf numFmtId="171" fontId="17" fillId="10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0" fillId="11" borderId="2" xfId="0" applyFill="1" applyBorder="1"/>
    <xf numFmtId="0" fontId="15" fillId="18" borderId="2" xfId="0" applyFont="1" applyFill="1" applyBorder="1" applyAlignment="1">
      <alignment horizontal="center"/>
    </xf>
    <xf numFmtId="0" fontId="15" fillId="18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165" fontId="8" fillId="0" borderId="0" xfId="2" applyNumberFormat="1" applyFont="1" applyAlignment="1">
      <alignment horizontal="center"/>
    </xf>
    <xf numFmtId="165" fontId="9" fillId="0" borderId="0" xfId="2" applyNumberFormat="1" applyFont="1" applyBorder="1" applyAlignment="1">
      <alignment horizontal="center"/>
    </xf>
    <xf numFmtId="165" fontId="9" fillId="0" borderId="0" xfId="2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18" fillId="2" borderId="2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21" fillId="2" borderId="7" xfId="0" applyFont="1" applyFill="1" applyBorder="1" applyAlignment="1">
      <alignment horizontal="right" vertical="center" textRotation="90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3" fillId="0" borderId="1" xfId="0" applyFont="1" applyBorder="1" applyAlignment="1">
      <alignment horizontal="left"/>
    </xf>
    <xf numFmtId="0" fontId="22" fillId="22" borderId="8" xfId="0" applyFont="1" applyFill="1" applyBorder="1" applyAlignment="1">
      <alignment horizontal="center"/>
    </xf>
    <xf numFmtId="0" fontId="22" fillId="22" borderId="9" xfId="0" applyFont="1" applyFill="1" applyBorder="1" applyAlignment="1">
      <alignment horizontal="center"/>
    </xf>
    <xf numFmtId="0" fontId="22" fillId="22" borderId="10" xfId="0" applyFont="1" applyFill="1" applyBorder="1" applyAlignment="1">
      <alignment horizontal="center"/>
    </xf>
    <xf numFmtId="0" fontId="22" fillId="22" borderId="3" xfId="0" applyFont="1" applyFill="1" applyBorder="1" applyAlignment="1">
      <alignment horizontal="right" vertical="center" textRotation="90"/>
    </xf>
    <xf numFmtId="0" fontId="22" fillId="22" borderId="4" xfId="0" applyFont="1" applyFill="1" applyBorder="1" applyAlignment="1">
      <alignment horizontal="right" vertical="center" textRotation="90"/>
    </xf>
    <xf numFmtId="0" fontId="22" fillId="22" borderId="5" xfId="0" applyFont="1" applyFill="1" applyBorder="1" applyAlignment="1">
      <alignment horizontal="right" vertical="center" textRotation="90"/>
    </xf>
    <xf numFmtId="0" fontId="17" fillId="0" borderId="0" xfId="0" applyFont="1" applyAlignment="1">
      <alignment horizontal="right"/>
    </xf>
    <xf numFmtId="0" fontId="18" fillId="0" borderId="1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</cellXfs>
  <cellStyles count="6">
    <cellStyle name="Comma" xfId="1" builtinId="3"/>
    <cellStyle name="Currency 2" xfId="3"/>
    <cellStyle name="Normal" xfId="0" builtinId="0"/>
    <cellStyle name="Normal 2" xfId="2"/>
    <cellStyle name="Normal 2 2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70" zoomScaleNormal="70" workbookViewId="0">
      <selection activeCell="D7" sqref="D7"/>
    </sheetView>
  </sheetViews>
  <sheetFormatPr defaultRowHeight="16.5" x14ac:dyDescent="0.25"/>
  <cols>
    <col min="1" max="1" width="11.33203125" customWidth="1"/>
    <col min="2" max="2" width="14.21875" customWidth="1"/>
    <col min="3" max="3" width="16.33203125" bestFit="1" customWidth="1"/>
    <col min="4" max="4" width="14.33203125" customWidth="1"/>
    <col min="5" max="5" width="12.6640625" bestFit="1" customWidth="1"/>
    <col min="6" max="6" width="10.109375" customWidth="1"/>
    <col min="7" max="7" width="12.5546875" customWidth="1"/>
    <col min="8" max="8" width="12.21875" customWidth="1"/>
    <col min="9" max="9" width="14.88671875" customWidth="1"/>
    <col min="10" max="10" width="14.33203125" customWidth="1"/>
  </cols>
  <sheetData>
    <row r="1" spans="1:10" ht="46.5" customHeight="1" x14ac:dyDescent="0.25">
      <c r="A1" s="158" t="s">
        <v>173</v>
      </c>
      <c r="B1" s="159"/>
      <c r="C1" s="159"/>
      <c r="D1" s="159"/>
      <c r="E1" s="159"/>
      <c r="F1" s="159"/>
      <c r="G1" s="159"/>
      <c r="H1" s="159"/>
      <c r="I1" s="159"/>
    </row>
    <row r="2" spans="1:10" x14ac:dyDescent="0.25">
      <c r="A2" s="38" t="s">
        <v>140</v>
      </c>
      <c r="B2" s="38" t="s">
        <v>141</v>
      </c>
      <c r="C2" s="38" t="s">
        <v>142</v>
      </c>
      <c r="D2" s="39" t="s">
        <v>143</v>
      </c>
      <c r="E2" s="38" t="s">
        <v>144</v>
      </c>
      <c r="F2" s="38" t="s">
        <v>145</v>
      </c>
      <c r="G2" s="38" t="s">
        <v>8</v>
      </c>
      <c r="H2" s="38" t="s">
        <v>146</v>
      </c>
      <c r="I2" s="38" t="s">
        <v>93</v>
      </c>
      <c r="J2" s="89"/>
    </row>
    <row r="3" spans="1:10" x14ac:dyDescent="0.25">
      <c r="A3" s="40">
        <v>1</v>
      </c>
      <c r="B3" s="15" t="s">
        <v>147</v>
      </c>
      <c r="C3" s="15"/>
      <c r="D3" s="24">
        <v>41645</v>
      </c>
      <c r="E3" s="40"/>
      <c r="F3" s="15">
        <v>180</v>
      </c>
      <c r="G3" s="32"/>
      <c r="H3" s="32"/>
      <c r="I3" s="32"/>
    </row>
    <row r="4" spans="1:10" x14ac:dyDescent="0.25">
      <c r="A4" s="40">
        <v>2</v>
      </c>
      <c r="B4" s="15" t="s">
        <v>148</v>
      </c>
      <c r="C4" s="15"/>
      <c r="D4" s="24">
        <v>41649</v>
      </c>
      <c r="E4" s="40"/>
      <c r="F4" s="15">
        <v>90</v>
      </c>
      <c r="G4" s="32"/>
      <c r="H4" s="32"/>
      <c r="I4" s="32"/>
    </row>
    <row r="5" spans="1:10" x14ac:dyDescent="0.25">
      <c r="A5" s="40">
        <v>3</v>
      </c>
      <c r="B5" s="15" t="s">
        <v>149</v>
      </c>
      <c r="C5" s="15"/>
      <c r="D5" s="24">
        <v>41664</v>
      </c>
      <c r="E5" s="40"/>
      <c r="F5" s="15">
        <v>250</v>
      </c>
      <c r="G5" s="32"/>
      <c r="H5" s="32"/>
      <c r="I5" s="32"/>
    </row>
    <row r="6" spans="1:10" x14ac:dyDescent="0.25">
      <c r="A6" s="40">
        <v>4</v>
      </c>
      <c r="B6" s="15" t="s">
        <v>150</v>
      </c>
      <c r="C6" s="15"/>
      <c r="D6" s="24">
        <v>41685</v>
      </c>
      <c r="E6" s="40"/>
      <c r="F6" s="15">
        <v>300</v>
      </c>
      <c r="G6" s="32"/>
      <c r="H6" s="32"/>
      <c r="I6" s="32"/>
    </row>
    <row r="7" spans="1:10" x14ac:dyDescent="0.25">
      <c r="A7" s="40">
        <v>5</v>
      </c>
      <c r="B7" s="15" t="s">
        <v>151</v>
      </c>
      <c r="C7" s="15"/>
      <c r="D7" s="24">
        <v>41688</v>
      </c>
      <c r="E7" s="40"/>
      <c r="F7" s="15">
        <v>400</v>
      </c>
      <c r="G7" s="32"/>
      <c r="H7" s="32"/>
      <c r="I7" s="32"/>
    </row>
    <row r="8" spans="1:10" x14ac:dyDescent="0.25">
      <c r="A8" s="40">
        <v>6</v>
      </c>
      <c r="B8" s="15" t="s">
        <v>152</v>
      </c>
      <c r="C8" s="15"/>
      <c r="D8" s="24">
        <v>41692</v>
      </c>
      <c r="E8" s="40"/>
      <c r="F8" s="15">
        <v>80</v>
      </c>
      <c r="G8" s="32"/>
      <c r="H8" s="32"/>
      <c r="I8" s="32"/>
    </row>
    <row r="9" spans="1:10" x14ac:dyDescent="0.25">
      <c r="A9" s="40">
        <v>7</v>
      </c>
      <c r="B9" s="15" t="s">
        <v>153</v>
      </c>
      <c r="C9" s="15"/>
      <c r="D9" s="24">
        <v>41699</v>
      </c>
      <c r="E9" s="40"/>
      <c r="F9" s="15">
        <v>100</v>
      </c>
      <c r="G9" s="32"/>
      <c r="H9" s="32"/>
      <c r="I9" s="32"/>
    </row>
    <row r="10" spans="1:10" x14ac:dyDescent="0.25">
      <c r="A10" s="40">
        <v>8</v>
      </c>
      <c r="B10" s="15" t="s">
        <v>154</v>
      </c>
      <c r="C10" s="15"/>
      <c r="D10" s="24">
        <v>41714</v>
      </c>
      <c r="E10" s="40"/>
      <c r="F10" s="15">
        <v>220</v>
      </c>
      <c r="G10" s="32"/>
      <c r="H10" s="32"/>
      <c r="I10" s="32"/>
    </row>
    <row r="11" spans="1:10" x14ac:dyDescent="0.25">
      <c r="A11" s="40">
        <v>9</v>
      </c>
      <c r="B11" s="15" t="s">
        <v>155</v>
      </c>
      <c r="C11" s="15"/>
      <c r="D11" s="24">
        <v>41716</v>
      </c>
      <c r="E11" s="40"/>
      <c r="F11" s="15">
        <v>120</v>
      </c>
      <c r="G11" s="32"/>
      <c r="H11" s="32"/>
      <c r="I11" s="32"/>
    </row>
    <row r="12" spans="1:10" x14ac:dyDescent="0.25">
      <c r="A12" s="40">
        <v>10</v>
      </c>
      <c r="B12" s="15" t="s">
        <v>156</v>
      </c>
      <c r="C12" s="15"/>
      <c r="D12" s="24">
        <v>41726</v>
      </c>
      <c r="E12" s="40"/>
      <c r="F12" s="15">
        <v>110</v>
      </c>
      <c r="G12" s="32"/>
      <c r="H12" s="32"/>
      <c r="I12" s="32"/>
    </row>
    <row r="14" spans="1:10" x14ac:dyDescent="0.25">
      <c r="A14" s="157" t="s">
        <v>157</v>
      </c>
      <c r="B14" s="157"/>
      <c r="C14" s="157"/>
      <c r="D14" s="157"/>
      <c r="E14" s="157"/>
    </row>
    <row r="15" spans="1:10" x14ac:dyDescent="0.25">
      <c r="A15" s="156" t="s">
        <v>159</v>
      </c>
      <c r="B15" s="156" t="s">
        <v>142</v>
      </c>
      <c r="C15" s="155" t="s">
        <v>158</v>
      </c>
      <c r="D15" s="155"/>
      <c r="E15" s="155"/>
    </row>
    <row r="16" spans="1:10" x14ac:dyDescent="0.25">
      <c r="A16" s="156"/>
      <c r="B16" s="156"/>
      <c r="C16" s="15">
        <v>1</v>
      </c>
      <c r="D16" s="15">
        <v>2</v>
      </c>
      <c r="E16" s="15">
        <v>3</v>
      </c>
    </row>
    <row r="17" spans="1:9" x14ac:dyDescent="0.25">
      <c r="A17" s="40" t="s">
        <v>160</v>
      </c>
      <c r="B17" s="15" t="s">
        <v>165</v>
      </c>
      <c r="C17" s="32">
        <v>250000</v>
      </c>
      <c r="D17" s="32">
        <v>220000</v>
      </c>
      <c r="E17" s="32">
        <v>200000</v>
      </c>
    </row>
    <row r="18" spans="1:9" x14ac:dyDescent="0.25">
      <c r="A18" s="40" t="s">
        <v>161</v>
      </c>
      <c r="B18" s="15" t="s">
        <v>166</v>
      </c>
      <c r="C18" s="32">
        <v>680000</v>
      </c>
      <c r="D18" s="32">
        <v>670000</v>
      </c>
      <c r="E18" s="32">
        <v>650000</v>
      </c>
    </row>
    <row r="19" spans="1:9" x14ac:dyDescent="0.25">
      <c r="A19" s="40" t="s">
        <v>163</v>
      </c>
      <c r="B19" s="15" t="s">
        <v>167</v>
      </c>
      <c r="C19" s="32">
        <v>150000</v>
      </c>
      <c r="D19" s="32">
        <v>145000</v>
      </c>
      <c r="E19" s="32">
        <v>120000</v>
      </c>
    </row>
    <row r="20" spans="1:9" x14ac:dyDescent="0.25">
      <c r="A20" s="40" t="s">
        <v>164</v>
      </c>
      <c r="B20" s="15" t="s">
        <v>168</v>
      </c>
      <c r="C20" s="32">
        <v>420000</v>
      </c>
      <c r="D20" s="32">
        <v>370000</v>
      </c>
      <c r="E20" s="32">
        <v>365000</v>
      </c>
    </row>
    <row r="21" spans="1:9" x14ac:dyDescent="0.25">
      <c r="A21" s="40" t="s">
        <v>162</v>
      </c>
      <c r="B21" s="15" t="s">
        <v>169</v>
      </c>
      <c r="C21" s="32">
        <v>120000</v>
      </c>
      <c r="D21" s="32">
        <v>105000</v>
      </c>
      <c r="E21" s="32">
        <v>95000</v>
      </c>
    </row>
    <row r="23" spans="1:9" x14ac:dyDescent="0.25">
      <c r="A23" s="157" t="s">
        <v>170</v>
      </c>
      <c r="B23" s="157"/>
      <c r="C23" s="157"/>
      <c r="D23" s="157"/>
      <c r="F23" s="157" t="s">
        <v>171</v>
      </c>
      <c r="G23" s="157"/>
      <c r="H23" s="157"/>
      <c r="I23" s="157"/>
    </row>
    <row r="24" spans="1:9" x14ac:dyDescent="0.25">
      <c r="A24" s="156" t="s">
        <v>142</v>
      </c>
      <c r="B24" s="155" t="s">
        <v>79</v>
      </c>
      <c r="C24" s="155"/>
      <c r="D24" s="155"/>
      <c r="F24" s="156" t="s">
        <v>142</v>
      </c>
      <c r="G24" s="155" t="s">
        <v>172</v>
      </c>
      <c r="H24" s="155"/>
      <c r="I24" s="155"/>
    </row>
    <row r="25" spans="1:9" x14ac:dyDescent="0.25">
      <c r="A25" s="156"/>
      <c r="B25" s="15">
        <v>1</v>
      </c>
      <c r="C25" s="15">
        <v>2</v>
      </c>
      <c r="D25" s="15">
        <v>3</v>
      </c>
      <c r="F25" s="156"/>
      <c r="G25" s="15">
        <v>1</v>
      </c>
      <c r="H25" s="15">
        <v>2</v>
      </c>
      <c r="I25" s="15">
        <v>3</v>
      </c>
    </row>
    <row r="26" spans="1:9" x14ac:dyDescent="0.25">
      <c r="A26" s="15" t="s">
        <v>165</v>
      </c>
      <c r="B26" s="32"/>
      <c r="C26" s="32"/>
      <c r="D26" s="32"/>
      <c r="F26" s="15" t="s">
        <v>165</v>
      </c>
      <c r="G26" s="15"/>
      <c r="H26" s="15"/>
      <c r="I26" s="15"/>
    </row>
    <row r="27" spans="1:9" x14ac:dyDescent="0.25">
      <c r="A27" s="15" t="s">
        <v>166</v>
      </c>
      <c r="B27" s="32"/>
      <c r="C27" s="32"/>
      <c r="D27" s="32"/>
      <c r="F27" s="15" t="s">
        <v>166</v>
      </c>
      <c r="G27" s="15"/>
      <c r="H27" s="15"/>
      <c r="I27" s="15"/>
    </row>
    <row r="28" spans="1:9" x14ac:dyDescent="0.25">
      <c r="A28" s="15" t="s">
        <v>167</v>
      </c>
      <c r="B28" s="32"/>
      <c r="C28" s="32"/>
      <c r="D28" s="32"/>
      <c r="F28" s="15" t="s">
        <v>167</v>
      </c>
      <c r="G28" s="15"/>
      <c r="H28" s="15"/>
      <c r="I28" s="15"/>
    </row>
    <row r="29" spans="1:9" x14ac:dyDescent="0.25">
      <c r="A29" s="15" t="s">
        <v>168</v>
      </c>
      <c r="B29" s="32"/>
      <c r="C29" s="32"/>
      <c r="D29" s="32"/>
      <c r="F29" s="15" t="s">
        <v>168</v>
      </c>
      <c r="G29" s="15"/>
      <c r="H29" s="15"/>
      <c r="I29" s="15"/>
    </row>
    <row r="30" spans="1:9" x14ac:dyDescent="0.25">
      <c r="A30" s="15" t="s">
        <v>169</v>
      </c>
      <c r="B30" s="32"/>
      <c r="C30" s="32"/>
      <c r="D30" s="32"/>
      <c r="F30" s="15" t="s">
        <v>169</v>
      </c>
      <c r="G30" s="15"/>
      <c r="H30" s="15"/>
      <c r="I30" s="15"/>
    </row>
    <row r="32" spans="1:9" x14ac:dyDescent="0.25">
      <c r="A32" s="91"/>
      <c r="B32" s="91"/>
      <c r="C32" s="92"/>
      <c r="D32" s="92"/>
      <c r="E32" s="92"/>
      <c r="F32" s="92"/>
      <c r="G32" s="92"/>
      <c r="H32" s="92"/>
      <c r="I32" s="92"/>
    </row>
    <row r="33" spans="1:9" x14ac:dyDescent="0.25">
      <c r="A33" s="92"/>
      <c r="B33" s="92"/>
      <c r="C33" s="92"/>
      <c r="D33" s="92"/>
      <c r="E33" s="92"/>
      <c r="F33" s="92"/>
      <c r="G33" s="92"/>
      <c r="H33" s="92"/>
      <c r="I33" s="92"/>
    </row>
    <row r="34" spans="1:9" x14ac:dyDescent="0.25">
      <c r="A34" s="92"/>
      <c r="B34" s="92"/>
      <c r="C34" s="92"/>
      <c r="D34" s="92"/>
      <c r="E34" s="92"/>
      <c r="F34" s="92"/>
      <c r="G34" s="92"/>
      <c r="H34" s="92"/>
      <c r="I34" s="92"/>
    </row>
    <row r="35" spans="1:9" x14ac:dyDescent="0.25">
      <c r="A35" s="91"/>
      <c r="B35" s="91"/>
      <c r="C35" s="91"/>
      <c r="D35" s="93"/>
      <c r="E35" s="91"/>
      <c r="F35" s="91"/>
      <c r="G35" s="91"/>
      <c r="H35" s="91"/>
      <c r="I35" s="91"/>
    </row>
    <row r="36" spans="1:9" x14ac:dyDescent="0.25">
      <c r="A36" s="94"/>
      <c r="B36" s="92"/>
      <c r="C36" s="92"/>
      <c r="D36" s="95"/>
      <c r="E36" s="94"/>
      <c r="F36" s="92"/>
      <c r="G36" s="96"/>
      <c r="H36" s="96"/>
      <c r="I36" s="96"/>
    </row>
    <row r="37" spans="1:9" x14ac:dyDescent="0.25">
      <c r="A37" s="94"/>
      <c r="B37" s="92"/>
      <c r="C37" s="92"/>
      <c r="D37" s="95"/>
      <c r="E37" s="94"/>
      <c r="F37" s="92"/>
      <c r="G37" s="96"/>
      <c r="H37" s="96"/>
      <c r="I37" s="96"/>
    </row>
    <row r="38" spans="1:9" x14ac:dyDescent="0.25">
      <c r="A38" s="94"/>
      <c r="B38" s="92"/>
      <c r="C38" s="92"/>
      <c r="D38" s="95"/>
      <c r="E38" s="94"/>
      <c r="F38" s="92"/>
      <c r="G38" s="96"/>
      <c r="H38" s="96"/>
      <c r="I38" s="96"/>
    </row>
    <row r="39" spans="1:9" x14ac:dyDescent="0.25">
      <c r="A39" s="94"/>
      <c r="B39" s="92"/>
      <c r="C39" s="92"/>
      <c r="D39" s="95"/>
      <c r="E39" s="94"/>
      <c r="F39" s="92"/>
      <c r="G39" s="96"/>
      <c r="H39" s="96"/>
      <c r="I39" s="96"/>
    </row>
  </sheetData>
  <mergeCells count="11">
    <mergeCell ref="A14:E14"/>
    <mergeCell ref="A1:I1"/>
    <mergeCell ref="C15:E15"/>
    <mergeCell ref="A15:A16"/>
    <mergeCell ref="B15:B16"/>
    <mergeCell ref="B24:D24"/>
    <mergeCell ref="G24:I24"/>
    <mergeCell ref="F24:F25"/>
    <mergeCell ref="A24:A25"/>
    <mergeCell ref="A23:D23"/>
    <mergeCell ref="F23:I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B6" sqref="B6"/>
    </sheetView>
  </sheetViews>
  <sheetFormatPr defaultRowHeight="16.5" x14ac:dyDescent="0.25"/>
  <cols>
    <col min="1" max="1" width="20" customWidth="1"/>
  </cols>
  <sheetData>
    <row r="1" spans="1:7" x14ac:dyDescent="0.25">
      <c r="A1" s="15" t="s">
        <v>109</v>
      </c>
      <c r="B1" s="15"/>
      <c r="C1" s="65">
        <v>1</v>
      </c>
      <c r="D1" s="65">
        <v>2</v>
      </c>
      <c r="E1" s="65">
        <v>3</v>
      </c>
      <c r="F1" s="65">
        <v>4</v>
      </c>
      <c r="G1" s="65">
        <v>5</v>
      </c>
    </row>
    <row r="2" spans="1:7" x14ac:dyDescent="0.25">
      <c r="A2" s="31" t="s">
        <v>114</v>
      </c>
      <c r="B2" s="15">
        <v>16550</v>
      </c>
      <c r="C2" s="15"/>
      <c r="D2" s="15"/>
      <c r="E2" s="15"/>
      <c r="F2" s="15"/>
      <c r="G2" s="15"/>
    </row>
    <row r="3" spans="1:7" x14ac:dyDescent="0.25">
      <c r="A3" s="31" t="s">
        <v>115</v>
      </c>
      <c r="B3" s="28">
        <v>0.12</v>
      </c>
      <c r="C3" s="15"/>
      <c r="D3" s="15"/>
      <c r="E3" s="15"/>
      <c r="F3" s="15"/>
      <c r="G3" s="15"/>
    </row>
    <row r="4" spans="1:7" x14ac:dyDescent="0.25">
      <c r="A4" s="31" t="s">
        <v>116</v>
      </c>
      <c r="B4" s="15"/>
      <c r="C4" s="40">
        <v>1550</v>
      </c>
      <c r="D4" s="40">
        <v>2850</v>
      </c>
      <c r="E4" s="40">
        <v>6540</v>
      </c>
      <c r="F4" s="40">
        <v>4733</v>
      </c>
      <c r="G4" s="40">
        <v>2367</v>
      </c>
    </row>
    <row r="5" spans="1:7" x14ac:dyDescent="0.25">
      <c r="A5" s="15"/>
      <c r="B5" s="15"/>
      <c r="C5" s="15"/>
      <c r="D5" s="15"/>
      <c r="E5" s="15"/>
      <c r="F5" s="15"/>
      <c r="G5" s="15"/>
    </row>
    <row r="6" spans="1:7" x14ac:dyDescent="0.25">
      <c r="A6" s="66" t="s">
        <v>117</v>
      </c>
      <c r="B6" s="67" t="s">
        <v>81</v>
      </c>
      <c r="C6" s="15"/>
      <c r="D6" s="15"/>
      <c r="E6" s="15"/>
      <c r="F6" s="15"/>
      <c r="G6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B6" sqref="B6"/>
    </sheetView>
  </sheetViews>
  <sheetFormatPr defaultRowHeight="16.5" x14ac:dyDescent="0.25"/>
  <cols>
    <col min="1" max="1" width="12.77734375" customWidth="1"/>
    <col min="2" max="2" width="8.6640625" customWidth="1"/>
    <col min="3" max="3" width="6.88671875" customWidth="1"/>
    <col min="4" max="4" width="6" customWidth="1"/>
    <col min="5" max="5" width="6.5546875" customWidth="1"/>
    <col min="6" max="7" width="6.88671875" customWidth="1"/>
    <col min="8" max="8" width="6.5546875" customWidth="1"/>
    <col min="9" max="10" width="6.33203125" customWidth="1"/>
    <col min="11" max="11" width="6.77734375" customWidth="1"/>
    <col min="12" max="12" width="6.44140625" customWidth="1"/>
    <col min="13" max="13" width="6.77734375" customWidth="1"/>
    <col min="14" max="14" width="6.44140625" customWidth="1"/>
    <col min="15" max="15" width="6.33203125" customWidth="1"/>
  </cols>
  <sheetData>
    <row r="1" spans="1:15" x14ac:dyDescent="0.25">
      <c r="A1" s="15" t="s">
        <v>109</v>
      </c>
      <c r="B1" s="68">
        <v>0</v>
      </c>
      <c r="C1" s="68">
        <v>1</v>
      </c>
      <c r="D1" s="68">
        <v>2</v>
      </c>
      <c r="E1" s="68">
        <v>3</v>
      </c>
      <c r="F1" s="68">
        <v>4</v>
      </c>
      <c r="G1" s="68">
        <v>5</v>
      </c>
      <c r="H1" s="68">
        <v>6</v>
      </c>
      <c r="I1" s="68">
        <v>7</v>
      </c>
      <c r="J1" s="68">
        <v>8</v>
      </c>
      <c r="K1" s="68">
        <v>9</v>
      </c>
      <c r="L1" s="68">
        <v>10</v>
      </c>
      <c r="M1" s="68">
        <v>11</v>
      </c>
      <c r="N1" s="68">
        <v>12</v>
      </c>
      <c r="O1" s="68">
        <v>13</v>
      </c>
    </row>
    <row r="2" spans="1:15" x14ac:dyDescent="0.25">
      <c r="A2" s="69" t="s">
        <v>118</v>
      </c>
      <c r="B2" s="70">
        <v>20</v>
      </c>
      <c r="C2" s="70">
        <v>16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71" t="s">
        <v>119</v>
      </c>
      <c r="B3" s="15"/>
      <c r="C3" s="15"/>
      <c r="D3" s="15"/>
      <c r="E3" s="70">
        <v>2</v>
      </c>
      <c r="F3" s="70">
        <v>4</v>
      </c>
      <c r="G3" s="70">
        <v>6</v>
      </c>
      <c r="H3" s="70">
        <v>8</v>
      </c>
      <c r="I3" s="70">
        <v>10</v>
      </c>
      <c r="J3" s="70">
        <v>12</v>
      </c>
      <c r="K3" s="70">
        <v>10</v>
      </c>
      <c r="L3" s="70">
        <v>8</v>
      </c>
      <c r="M3" s="70">
        <v>6</v>
      </c>
      <c r="N3" s="70">
        <v>4</v>
      </c>
      <c r="O3" s="70">
        <v>2</v>
      </c>
    </row>
    <row r="4" spans="1:15" x14ac:dyDescent="0.25">
      <c r="A4" s="72" t="s">
        <v>120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73" t="s">
        <v>121</v>
      </c>
      <c r="B6" s="87" t="s">
        <v>81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5">
      <c r="A7" s="74" t="s">
        <v>122</v>
      </c>
      <c r="B7" s="88" t="s">
        <v>81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0" sqref="B10"/>
    </sheetView>
  </sheetViews>
  <sheetFormatPr defaultRowHeight="16.5" x14ac:dyDescent="0.25"/>
  <cols>
    <col min="1" max="1" width="28.6640625" customWidth="1"/>
    <col min="2" max="2" width="20.21875" customWidth="1"/>
  </cols>
  <sheetData>
    <row r="1" spans="1:2" x14ac:dyDescent="0.25">
      <c r="A1" s="179" t="s">
        <v>129</v>
      </c>
      <c r="B1" s="179"/>
    </row>
    <row r="2" spans="1:2" x14ac:dyDescent="0.25">
      <c r="A2" s="34" t="s">
        <v>126</v>
      </c>
      <c r="B2" s="32">
        <v>45000000</v>
      </c>
    </row>
    <row r="3" spans="1:2" x14ac:dyDescent="0.25">
      <c r="A3" s="34" t="s">
        <v>125</v>
      </c>
      <c r="B3" s="32">
        <v>1750000</v>
      </c>
    </row>
    <row r="4" spans="1:2" x14ac:dyDescent="0.25">
      <c r="A4" s="34" t="s">
        <v>214</v>
      </c>
      <c r="B4" s="28">
        <v>0.95</v>
      </c>
    </row>
    <row r="5" spans="1:2" x14ac:dyDescent="0.25">
      <c r="A5" s="34" t="s">
        <v>127</v>
      </c>
      <c r="B5" s="85"/>
    </row>
    <row r="6" spans="1:2" x14ac:dyDescent="0.25">
      <c r="A6" s="81"/>
      <c r="B6" s="81"/>
    </row>
    <row r="7" spans="1:2" x14ac:dyDescent="0.25">
      <c r="A7" s="82" t="s">
        <v>181</v>
      </c>
      <c r="B7" s="32"/>
    </row>
    <row r="8" spans="1:2" x14ac:dyDescent="0.25">
      <c r="A8" s="82" t="s">
        <v>61</v>
      </c>
      <c r="B8" s="32"/>
    </row>
    <row r="10" spans="1:2" x14ac:dyDescent="0.25">
      <c r="A10" s="34" t="s">
        <v>209</v>
      </c>
      <c r="B10" s="3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3" sqref="B13"/>
    </sheetView>
  </sheetViews>
  <sheetFormatPr defaultRowHeight="16.5" x14ac:dyDescent="0.25"/>
  <cols>
    <col min="1" max="1" width="26.44140625" customWidth="1"/>
    <col min="2" max="2" width="16.5546875" customWidth="1"/>
  </cols>
  <sheetData>
    <row r="1" spans="1:2" x14ac:dyDescent="0.25">
      <c r="A1" s="179" t="s">
        <v>129</v>
      </c>
      <c r="B1" s="179"/>
    </row>
    <row r="2" spans="1:2" x14ac:dyDescent="0.25">
      <c r="A2" s="33" t="s">
        <v>124</v>
      </c>
      <c r="B2" s="32">
        <v>2000000000</v>
      </c>
    </row>
    <row r="3" spans="1:2" x14ac:dyDescent="0.25">
      <c r="A3" s="33" t="s">
        <v>123</v>
      </c>
      <c r="B3" s="32">
        <v>500000</v>
      </c>
    </row>
    <row r="4" spans="1:2" x14ac:dyDescent="0.25">
      <c r="A4" s="33" t="s">
        <v>213</v>
      </c>
      <c r="B4" s="32">
        <v>250000</v>
      </c>
    </row>
    <row r="5" spans="1:2" x14ac:dyDescent="0.25">
      <c r="A5" s="33" t="s">
        <v>130</v>
      </c>
      <c r="B5" s="32">
        <v>15000</v>
      </c>
    </row>
    <row r="6" spans="1:2" x14ac:dyDescent="0.25">
      <c r="A6" s="33" t="s">
        <v>212</v>
      </c>
      <c r="B6" s="32"/>
    </row>
    <row r="7" spans="1:2" x14ac:dyDescent="0.25">
      <c r="A7" s="33" t="s">
        <v>131</v>
      </c>
      <c r="B7" s="32">
        <v>12000</v>
      </c>
    </row>
    <row r="9" spans="1:2" x14ac:dyDescent="0.25">
      <c r="A9" s="83" t="s">
        <v>181</v>
      </c>
      <c r="B9" s="84"/>
    </row>
    <row r="10" spans="1:2" x14ac:dyDescent="0.25">
      <c r="A10" s="83" t="s">
        <v>61</v>
      </c>
      <c r="B10" s="32"/>
    </row>
    <row r="12" spans="1:2" x14ac:dyDescent="0.25">
      <c r="A12" s="33" t="s">
        <v>182</v>
      </c>
      <c r="B12" s="84"/>
    </row>
    <row r="13" spans="1:2" x14ac:dyDescent="0.25">
      <c r="A13" s="33" t="s">
        <v>211</v>
      </c>
      <c r="B13" s="28">
        <v>0.22</v>
      </c>
    </row>
    <row r="14" spans="1:2" x14ac:dyDescent="0.25">
      <c r="A14" s="33" t="s">
        <v>128</v>
      </c>
      <c r="B14" s="84"/>
    </row>
    <row r="15" spans="1:2" x14ac:dyDescent="0.25">
      <c r="A15" s="33" t="s">
        <v>210</v>
      </c>
      <c r="B15" s="84"/>
    </row>
  </sheetData>
  <mergeCells count="1">
    <mergeCell ref="A1:B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20" sqref="D20"/>
    </sheetView>
  </sheetViews>
  <sheetFormatPr defaultRowHeight="16.5" x14ac:dyDescent="0.25"/>
  <cols>
    <col min="1" max="1" width="24.44140625" customWidth="1"/>
    <col min="2" max="2" width="9.88671875" customWidth="1"/>
    <col min="3" max="3" width="14" customWidth="1"/>
    <col min="4" max="4" width="14.88671875" customWidth="1"/>
  </cols>
  <sheetData>
    <row r="1" spans="1:4" x14ac:dyDescent="0.25">
      <c r="A1" s="180" t="s">
        <v>129</v>
      </c>
      <c r="B1" s="180"/>
      <c r="C1" s="180"/>
      <c r="D1" s="180"/>
    </row>
    <row r="2" spans="1:4" x14ac:dyDescent="0.25">
      <c r="A2" s="55"/>
      <c r="B2" s="56" t="s">
        <v>7</v>
      </c>
      <c r="C2" s="56" t="s">
        <v>8</v>
      </c>
      <c r="D2" s="56" t="s">
        <v>185</v>
      </c>
    </row>
    <row r="3" spans="1:4" x14ac:dyDescent="0.25">
      <c r="A3" s="57" t="s">
        <v>186</v>
      </c>
      <c r="B3" s="58">
        <v>1</v>
      </c>
      <c r="C3" s="59">
        <v>25000000</v>
      </c>
      <c r="D3" s="60"/>
    </row>
    <row r="4" spans="1:4" x14ac:dyDescent="0.25">
      <c r="A4" s="57" t="s">
        <v>187</v>
      </c>
      <c r="B4" s="58">
        <v>40</v>
      </c>
      <c r="C4" s="59">
        <v>17000000</v>
      </c>
      <c r="D4" s="60"/>
    </row>
    <row r="5" spans="1:4" x14ac:dyDescent="0.25">
      <c r="A5" s="57" t="s">
        <v>188</v>
      </c>
      <c r="B5" s="58">
        <v>41</v>
      </c>
      <c r="C5" s="59">
        <v>400000</v>
      </c>
      <c r="D5" s="60"/>
    </row>
    <row r="6" spans="1:4" x14ac:dyDescent="0.25">
      <c r="A6" s="57" t="s">
        <v>189</v>
      </c>
      <c r="B6" s="58"/>
      <c r="C6" s="59">
        <v>10000000</v>
      </c>
      <c r="D6" s="60"/>
    </row>
    <row r="7" spans="1:4" x14ac:dyDescent="0.25">
      <c r="A7" s="57" t="s">
        <v>190</v>
      </c>
      <c r="B7" s="58"/>
      <c r="C7" s="59">
        <v>5000000</v>
      </c>
      <c r="D7" s="60"/>
    </row>
    <row r="8" spans="1:4" x14ac:dyDescent="0.25">
      <c r="A8" s="58"/>
      <c r="B8" s="58"/>
      <c r="C8" s="59"/>
      <c r="D8" s="60"/>
    </row>
    <row r="9" spans="1:4" x14ac:dyDescent="0.25">
      <c r="A9" s="57" t="s">
        <v>191</v>
      </c>
      <c r="B9" s="58"/>
      <c r="C9" s="59">
        <v>120000</v>
      </c>
      <c r="D9" s="60"/>
    </row>
    <row r="10" spans="1:4" x14ac:dyDescent="0.25">
      <c r="A10" s="57" t="s">
        <v>192</v>
      </c>
      <c r="B10" s="58"/>
      <c r="C10" s="59">
        <v>7000000</v>
      </c>
      <c r="D10" s="60"/>
    </row>
    <row r="11" spans="1:4" x14ac:dyDescent="0.25">
      <c r="A11" s="57" t="s">
        <v>193</v>
      </c>
      <c r="B11" s="58"/>
      <c r="C11" s="59">
        <v>1200000</v>
      </c>
      <c r="D11" s="60"/>
    </row>
    <row r="12" spans="1:4" x14ac:dyDescent="0.25">
      <c r="A12" s="57" t="s">
        <v>194</v>
      </c>
      <c r="B12" s="58"/>
      <c r="C12" s="59">
        <v>3000000</v>
      </c>
      <c r="D12" s="60"/>
    </row>
    <row r="13" spans="1:4" x14ac:dyDescent="0.25">
      <c r="A13" s="58"/>
      <c r="B13" s="58"/>
      <c r="C13" s="59"/>
      <c r="D13" s="58"/>
    </row>
    <row r="14" spans="1:4" x14ac:dyDescent="0.25">
      <c r="A14" s="57" t="s">
        <v>195</v>
      </c>
      <c r="B14" s="58">
        <v>40</v>
      </c>
      <c r="C14" s="59"/>
      <c r="D14" s="58"/>
    </row>
    <row r="15" spans="1:4" x14ac:dyDescent="0.25">
      <c r="A15" s="57" t="s">
        <v>196</v>
      </c>
      <c r="B15" s="58">
        <v>45</v>
      </c>
      <c r="C15" s="59"/>
      <c r="D15" s="58"/>
    </row>
    <row r="16" spans="1:4" x14ac:dyDescent="0.25">
      <c r="A16" s="57" t="s">
        <v>197</v>
      </c>
      <c r="B16" s="58">
        <v>20</v>
      </c>
      <c r="C16" s="59"/>
      <c r="D16" s="58"/>
    </row>
    <row r="17" spans="1:4" x14ac:dyDescent="0.25">
      <c r="A17" s="57" t="s">
        <v>198</v>
      </c>
      <c r="B17" s="58"/>
      <c r="C17" s="59">
        <v>900000</v>
      </c>
      <c r="D17" s="60"/>
    </row>
    <row r="18" spans="1:4" x14ac:dyDescent="0.25">
      <c r="A18" s="61" t="s">
        <v>199</v>
      </c>
      <c r="B18" s="62"/>
      <c r="C18" s="58"/>
      <c r="D18" s="58"/>
    </row>
    <row r="19" spans="1:4" x14ac:dyDescent="0.25">
      <c r="A19" s="58"/>
      <c r="B19" s="58"/>
      <c r="C19" s="58"/>
      <c r="D19" s="58"/>
    </row>
    <row r="20" spans="1:4" x14ac:dyDescent="0.25">
      <c r="A20" s="61" t="s">
        <v>182</v>
      </c>
      <c r="B20" s="63"/>
      <c r="C20" s="63"/>
      <c r="D20" s="64"/>
    </row>
  </sheetData>
  <mergeCells count="1">
    <mergeCell ref="A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defaultRowHeight="16.5" x14ac:dyDescent="0.25"/>
  <cols>
    <col min="1" max="1" width="31.77734375" customWidth="1"/>
    <col min="2" max="2" width="21.33203125" customWidth="1"/>
  </cols>
  <sheetData>
    <row r="1" spans="1:2" x14ac:dyDescent="0.25">
      <c r="A1" s="166" t="s">
        <v>129</v>
      </c>
      <c r="B1" s="166"/>
    </row>
    <row r="2" spans="1:2" x14ac:dyDescent="0.25">
      <c r="A2" s="51" t="s">
        <v>200</v>
      </c>
      <c r="B2" s="52">
        <v>4000000000</v>
      </c>
    </row>
    <row r="3" spans="1:2" x14ac:dyDescent="0.25">
      <c r="A3" s="51" t="s">
        <v>215</v>
      </c>
      <c r="B3" s="52">
        <v>120000</v>
      </c>
    </row>
    <row r="4" spans="1:2" x14ac:dyDescent="0.25">
      <c r="A4" s="51" t="s">
        <v>201</v>
      </c>
      <c r="B4" s="52">
        <v>100000</v>
      </c>
    </row>
    <row r="5" spans="1:2" x14ac:dyDescent="0.25">
      <c r="A5" s="51" t="s">
        <v>202</v>
      </c>
      <c r="B5" s="28">
        <v>0.1</v>
      </c>
    </row>
    <row r="6" spans="1:2" x14ac:dyDescent="0.25">
      <c r="A6" s="51" t="s">
        <v>123</v>
      </c>
      <c r="B6" s="52"/>
    </row>
    <row r="7" spans="1:2" x14ac:dyDescent="0.25">
      <c r="A7" s="15"/>
      <c r="B7" s="15"/>
    </row>
    <row r="8" spans="1:2" x14ac:dyDescent="0.25">
      <c r="A8" s="51" t="s">
        <v>181</v>
      </c>
      <c r="B8" s="36"/>
    </row>
    <row r="9" spans="1:2" x14ac:dyDescent="0.25">
      <c r="A9" s="51" t="s">
        <v>61</v>
      </c>
      <c r="B9" s="36"/>
    </row>
    <row r="10" spans="1:2" x14ac:dyDescent="0.25">
      <c r="A10" s="15"/>
      <c r="B10" s="15"/>
    </row>
    <row r="11" spans="1:2" x14ac:dyDescent="0.25">
      <c r="A11" s="53" t="s">
        <v>203</v>
      </c>
      <c r="B11" s="54"/>
    </row>
  </sheetData>
  <mergeCells count="1">
    <mergeCell ref="A1:B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9" sqref="B9"/>
    </sheetView>
  </sheetViews>
  <sheetFormatPr defaultRowHeight="16.5" x14ac:dyDescent="0.25"/>
  <cols>
    <col min="1" max="1" width="23.6640625" customWidth="1"/>
    <col min="2" max="2" width="13.5546875" customWidth="1"/>
    <col min="3" max="3" width="12.44140625" customWidth="1"/>
    <col min="4" max="4" width="10.88671875" customWidth="1"/>
  </cols>
  <sheetData>
    <row r="1" spans="1:4" x14ac:dyDescent="0.25">
      <c r="A1" s="182" t="s">
        <v>204</v>
      </c>
      <c r="B1" s="182"/>
      <c r="C1" s="1"/>
      <c r="D1" s="1"/>
    </row>
    <row r="2" spans="1:4" x14ac:dyDescent="0.25">
      <c r="A2" s="78" t="s">
        <v>205</v>
      </c>
      <c r="B2" s="32">
        <v>300000</v>
      </c>
      <c r="C2" s="181"/>
      <c r="D2" s="181"/>
    </row>
    <row r="3" spans="1:4" x14ac:dyDescent="0.25">
      <c r="A3" s="78" t="s">
        <v>206</v>
      </c>
      <c r="B3" s="32">
        <v>100000</v>
      </c>
      <c r="C3" s="138"/>
      <c r="D3" s="138"/>
    </row>
    <row r="4" spans="1:4" x14ac:dyDescent="0.25">
      <c r="A4" s="78" t="s">
        <v>207</v>
      </c>
      <c r="B4" s="32">
        <v>500</v>
      </c>
      <c r="C4" s="92"/>
      <c r="D4" s="92"/>
    </row>
    <row r="5" spans="1:4" x14ac:dyDescent="0.25">
      <c r="A5" s="78" t="s">
        <v>208</v>
      </c>
      <c r="B5" s="32">
        <v>700</v>
      </c>
      <c r="C5" s="92"/>
      <c r="D5" s="92"/>
    </row>
    <row r="6" spans="1:4" x14ac:dyDescent="0.25">
      <c r="A6" s="78" t="s">
        <v>123</v>
      </c>
      <c r="B6" s="32">
        <v>1100</v>
      </c>
      <c r="C6" s="92"/>
      <c r="D6" s="92"/>
    </row>
    <row r="7" spans="1:4" x14ac:dyDescent="0.25">
      <c r="A7" s="78" t="s">
        <v>181</v>
      </c>
      <c r="B7" s="32"/>
      <c r="C7" s="92"/>
      <c r="D7" s="92"/>
    </row>
    <row r="8" spans="1:4" x14ac:dyDescent="0.25">
      <c r="A8" s="78" t="s">
        <v>93</v>
      </c>
      <c r="B8" s="32"/>
      <c r="C8" s="92"/>
      <c r="D8" s="92"/>
    </row>
    <row r="9" spans="1:4" x14ac:dyDescent="0.25">
      <c r="A9" s="78" t="s">
        <v>182</v>
      </c>
      <c r="B9" s="32"/>
      <c r="C9" s="92"/>
      <c r="D9" s="92"/>
    </row>
    <row r="10" spans="1:4" x14ac:dyDescent="0.25">
      <c r="C10" s="92"/>
      <c r="D10" s="92"/>
    </row>
    <row r="11" spans="1:4" x14ac:dyDescent="0.25">
      <c r="C11" s="139"/>
      <c r="D11" s="139"/>
    </row>
  </sheetData>
  <scenarios current="2" show="0" sqref="B11">
    <scenario name="Trường hợp 1" locked="1" count="1" user="Thong" comment="Created by Thong on 03/12/2014">
      <inputCells r="B5" val="700"/>
    </scenario>
    <scenario name="Trường hợp xấu nhất" locked="1" count="1" user="Thong" comment="Created by Thong on 03/12/2014_x000a_Modified by Thong on 03/12/2014">
      <inputCells r="B5" val="500"/>
    </scenario>
    <scenario name="Trường hợp tốt nhất" locked="1" count="1" user="Thong" comment="Created by Thong on 03/12/2014">
      <inputCells r="B5" val="1100"/>
    </scenario>
  </scenarios>
  <mergeCells count="2">
    <mergeCell ref="C2:D2"/>
    <mergeCell ref="A1:B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0" zoomScale="70" zoomScaleNormal="70" workbookViewId="0">
      <selection activeCell="B13" sqref="B13"/>
    </sheetView>
  </sheetViews>
  <sheetFormatPr defaultRowHeight="16.5" x14ac:dyDescent="0.25"/>
  <cols>
    <col min="1" max="1" width="32.6640625" style="41" customWidth="1"/>
    <col min="2" max="2" width="20.109375" style="41" customWidth="1"/>
    <col min="3" max="3" width="15.44140625" style="41" customWidth="1"/>
    <col min="4" max="10" width="15.77734375" style="41" customWidth="1"/>
    <col min="11" max="16384" width="8.88671875" style="41"/>
  </cols>
  <sheetData>
    <row r="1" spans="1:10" x14ac:dyDescent="0.25">
      <c r="A1" s="180" t="s">
        <v>174</v>
      </c>
      <c r="B1" s="180"/>
    </row>
    <row r="2" spans="1:10" x14ac:dyDescent="0.25">
      <c r="A2" s="75" t="s">
        <v>175</v>
      </c>
      <c r="B2" s="76">
        <v>16550000</v>
      </c>
    </row>
    <row r="3" spans="1:10" x14ac:dyDescent="0.25">
      <c r="A3" s="75" t="s">
        <v>176</v>
      </c>
      <c r="B3" s="76">
        <v>8000000</v>
      </c>
    </row>
    <row r="4" spans="1:10" x14ac:dyDescent="0.25">
      <c r="A4" s="75" t="s">
        <v>177</v>
      </c>
      <c r="B4" s="76">
        <v>2500000</v>
      </c>
    </row>
    <row r="5" spans="1:10" x14ac:dyDescent="0.25">
      <c r="A5" s="75" t="s">
        <v>178</v>
      </c>
      <c r="B5" s="76">
        <v>1550000</v>
      </c>
      <c r="D5" s="42"/>
    </row>
    <row r="6" spans="1:10" x14ac:dyDescent="0.25">
      <c r="A6" s="75" t="s">
        <v>179</v>
      </c>
      <c r="B6" s="76">
        <v>900000</v>
      </c>
    </row>
    <row r="7" spans="1:10" x14ac:dyDescent="0.25">
      <c r="A7" s="75" t="s">
        <v>180</v>
      </c>
      <c r="B7" s="76">
        <v>2650000</v>
      </c>
    </row>
    <row r="8" spans="1:10" x14ac:dyDescent="0.25">
      <c r="A8" s="75" t="s">
        <v>216</v>
      </c>
      <c r="B8" s="76"/>
    </row>
    <row r="9" spans="1:10" x14ac:dyDescent="0.25">
      <c r="A9" s="58"/>
      <c r="B9" s="77"/>
    </row>
    <row r="10" spans="1:10" x14ac:dyDescent="0.25">
      <c r="A10" s="75" t="s">
        <v>181</v>
      </c>
      <c r="B10" s="76"/>
    </row>
    <row r="11" spans="1:10" x14ac:dyDescent="0.25">
      <c r="A11" s="75" t="s">
        <v>93</v>
      </c>
      <c r="B11" s="76"/>
    </row>
    <row r="12" spans="1:10" x14ac:dyDescent="0.25">
      <c r="A12" s="58"/>
      <c r="B12" s="77"/>
    </row>
    <row r="13" spans="1:10" x14ac:dyDescent="0.25">
      <c r="A13" s="62" t="s">
        <v>182</v>
      </c>
      <c r="B13" s="76"/>
    </row>
    <row r="15" spans="1:10" x14ac:dyDescent="0.25">
      <c r="A15" s="44"/>
      <c r="B15" s="44"/>
      <c r="C15" s="183" t="s">
        <v>183</v>
      </c>
      <c r="D15" s="183"/>
      <c r="E15" s="183"/>
      <c r="F15" s="183"/>
      <c r="G15" s="183"/>
      <c r="H15" s="183"/>
      <c r="I15" s="183"/>
      <c r="J15" s="183"/>
    </row>
    <row r="16" spans="1:10" x14ac:dyDescent="0.25">
      <c r="A16" s="44"/>
      <c r="B16" s="45"/>
      <c r="C16" s="45">
        <v>2800000</v>
      </c>
      <c r="D16" s="45">
        <v>2900000</v>
      </c>
      <c r="E16" s="45">
        <v>3000000</v>
      </c>
      <c r="F16" s="45">
        <v>3100000</v>
      </c>
      <c r="G16" s="45">
        <v>3200000</v>
      </c>
      <c r="H16" s="45">
        <v>3300000</v>
      </c>
      <c r="I16" s="45">
        <v>3400000</v>
      </c>
      <c r="J16" s="45">
        <v>3500000</v>
      </c>
    </row>
    <row r="17" spans="1:10" x14ac:dyDescent="0.25">
      <c r="A17" s="114" t="s">
        <v>182</v>
      </c>
      <c r="B17" s="48"/>
      <c r="C17" s="45"/>
      <c r="D17" s="45"/>
      <c r="E17" s="45"/>
      <c r="F17" s="45"/>
      <c r="G17" s="45"/>
      <c r="H17" s="45"/>
      <c r="I17" s="45"/>
      <c r="J17" s="45"/>
    </row>
    <row r="18" spans="1:10" x14ac:dyDescent="0.25">
      <c r="B18" s="43"/>
    </row>
    <row r="19" spans="1:10" x14ac:dyDescent="0.25">
      <c r="B19" s="43"/>
    </row>
    <row r="20" spans="1:10" x14ac:dyDescent="0.25">
      <c r="A20" s="46"/>
      <c r="B20" s="49"/>
      <c r="C20" s="114" t="s">
        <v>182</v>
      </c>
    </row>
    <row r="21" spans="1:10" x14ac:dyDescent="0.25">
      <c r="A21" s="50"/>
      <c r="B21" s="49"/>
      <c r="C21" s="86"/>
    </row>
    <row r="22" spans="1:10" x14ac:dyDescent="0.25">
      <c r="A22" s="184" t="s">
        <v>184</v>
      </c>
      <c r="B22" s="44">
        <v>100</v>
      </c>
      <c r="C22" s="45"/>
    </row>
    <row r="23" spans="1:10" x14ac:dyDescent="0.25">
      <c r="A23" s="184"/>
      <c r="B23" s="44">
        <v>110</v>
      </c>
      <c r="C23" s="45"/>
    </row>
    <row r="24" spans="1:10" x14ac:dyDescent="0.25">
      <c r="A24" s="184"/>
      <c r="B24" s="44">
        <v>120</v>
      </c>
      <c r="C24" s="45"/>
    </row>
    <row r="25" spans="1:10" x14ac:dyDescent="0.25">
      <c r="A25" s="184"/>
      <c r="B25" s="44">
        <v>130</v>
      </c>
      <c r="C25" s="45"/>
    </row>
    <row r="26" spans="1:10" x14ac:dyDescent="0.25">
      <c r="A26" s="184"/>
      <c r="B26" s="44">
        <v>140</v>
      </c>
      <c r="C26" s="45"/>
    </row>
    <row r="27" spans="1:10" x14ac:dyDescent="0.25">
      <c r="A27" s="184"/>
      <c r="B27" s="44">
        <v>150</v>
      </c>
      <c r="C27" s="45"/>
    </row>
    <row r="28" spans="1:10" x14ac:dyDescent="0.25">
      <c r="A28" s="184"/>
      <c r="B28" s="44">
        <v>160</v>
      </c>
      <c r="C28" s="45"/>
    </row>
    <row r="29" spans="1:10" x14ac:dyDescent="0.25">
      <c r="A29" s="185"/>
      <c r="B29" s="44">
        <v>170</v>
      </c>
      <c r="C29" s="45"/>
    </row>
    <row r="31" spans="1:10" x14ac:dyDescent="0.25">
      <c r="A31" s="44"/>
      <c r="B31" s="44"/>
      <c r="C31" s="183" t="s">
        <v>183</v>
      </c>
      <c r="D31" s="183"/>
      <c r="E31" s="183"/>
      <c r="F31" s="183"/>
      <c r="G31" s="183"/>
      <c r="H31" s="183"/>
      <c r="I31" s="183"/>
      <c r="J31" s="183"/>
    </row>
    <row r="32" spans="1:10" x14ac:dyDescent="0.25">
      <c r="A32" s="186" t="s">
        <v>184</v>
      </c>
      <c r="B32" s="47"/>
      <c r="C32" s="45">
        <v>2800000</v>
      </c>
      <c r="D32" s="45">
        <v>2900000</v>
      </c>
      <c r="E32" s="45">
        <v>3000000</v>
      </c>
      <c r="F32" s="45">
        <v>3100000</v>
      </c>
      <c r="G32" s="45">
        <v>3200000</v>
      </c>
      <c r="H32" s="45">
        <v>3300000</v>
      </c>
      <c r="I32" s="45">
        <v>3400000</v>
      </c>
      <c r="J32" s="45">
        <v>3500000</v>
      </c>
    </row>
    <row r="33" spans="1:10" x14ac:dyDescent="0.25">
      <c r="A33" s="186"/>
      <c r="B33" s="44">
        <v>100</v>
      </c>
      <c r="C33" s="45"/>
      <c r="D33" s="45"/>
      <c r="E33" s="45"/>
      <c r="F33" s="45"/>
      <c r="G33" s="45"/>
      <c r="H33" s="45"/>
      <c r="I33" s="45"/>
      <c r="J33" s="45"/>
    </row>
    <row r="34" spans="1:10" x14ac:dyDescent="0.25">
      <c r="A34" s="186"/>
      <c r="B34" s="44">
        <v>110</v>
      </c>
      <c r="C34" s="45"/>
      <c r="D34" s="45"/>
      <c r="E34" s="45"/>
      <c r="F34" s="45"/>
      <c r="G34" s="45"/>
      <c r="H34" s="45"/>
      <c r="I34" s="45"/>
      <c r="J34" s="45"/>
    </row>
    <row r="35" spans="1:10" x14ac:dyDescent="0.25">
      <c r="A35" s="186"/>
      <c r="B35" s="44">
        <v>120</v>
      </c>
      <c r="C35" s="45"/>
      <c r="D35" s="45"/>
      <c r="E35" s="45"/>
      <c r="F35" s="45"/>
      <c r="G35" s="45"/>
      <c r="H35" s="45"/>
      <c r="I35" s="45"/>
      <c r="J35" s="45"/>
    </row>
    <row r="36" spans="1:10" x14ac:dyDescent="0.25">
      <c r="A36" s="186"/>
      <c r="B36" s="44">
        <v>130</v>
      </c>
      <c r="C36" s="45"/>
      <c r="D36" s="45"/>
      <c r="E36" s="45"/>
      <c r="F36" s="45"/>
      <c r="G36" s="45"/>
      <c r="H36" s="45"/>
      <c r="I36" s="45"/>
      <c r="J36" s="45"/>
    </row>
    <row r="37" spans="1:10" x14ac:dyDescent="0.25">
      <c r="A37" s="186"/>
      <c r="B37" s="44">
        <v>140</v>
      </c>
      <c r="C37" s="45"/>
      <c r="D37" s="45"/>
      <c r="E37" s="45"/>
      <c r="F37" s="45"/>
      <c r="G37" s="45"/>
      <c r="H37" s="45"/>
      <c r="I37" s="45"/>
      <c r="J37" s="45"/>
    </row>
    <row r="38" spans="1:10" x14ac:dyDescent="0.25">
      <c r="A38" s="186"/>
      <c r="B38" s="44">
        <v>150</v>
      </c>
      <c r="C38" s="45"/>
      <c r="D38" s="45"/>
      <c r="E38" s="45"/>
      <c r="F38" s="45"/>
      <c r="G38" s="45"/>
      <c r="H38" s="45"/>
      <c r="I38" s="45"/>
      <c r="J38" s="45"/>
    </row>
    <row r="39" spans="1:10" x14ac:dyDescent="0.25">
      <c r="A39" s="186"/>
      <c r="B39" s="44">
        <v>160</v>
      </c>
      <c r="C39" s="45"/>
      <c r="D39" s="45"/>
      <c r="E39" s="45"/>
      <c r="F39" s="45"/>
      <c r="G39" s="45"/>
      <c r="H39" s="45"/>
      <c r="I39" s="45"/>
      <c r="J39" s="45"/>
    </row>
    <row r="40" spans="1:10" x14ac:dyDescent="0.25">
      <c r="A40" s="186"/>
      <c r="B40" s="44">
        <v>170</v>
      </c>
      <c r="C40" s="45"/>
      <c r="D40" s="45"/>
      <c r="E40" s="45"/>
      <c r="F40" s="45"/>
      <c r="G40" s="45"/>
      <c r="H40" s="45"/>
      <c r="I40" s="45"/>
      <c r="J40" s="45"/>
    </row>
  </sheetData>
  <mergeCells count="5">
    <mergeCell ref="A1:B1"/>
    <mergeCell ref="C15:J15"/>
    <mergeCell ref="A22:A29"/>
    <mergeCell ref="C31:J31"/>
    <mergeCell ref="A32:A4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22" zoomScale="90" zoomScaleNormal="90" workbookViewId="0">
      <selection sqref="A1:E1"/>
    </sheetView>
  </sheetViews>
  <sheetFormatPr defaultRowHeight="16.5" x14ac:dyDescent="0.25"/>
  <cols>
    <col min="1" max="1" width="29.109375" customWidth="1"/>
    <col min="2" max="2" width="17.5546875" customWidth="1"/>
    <col min="3" max="4" width="10.44140625" customWidth="1"/>
    <col min="5" max="5" width="12.109375" customWidth="1"/>
    <col min="6" max="6" width="10.88671875" customWidth="1"/>
    <col min="7" max="7" width="10.77734375" customWidth="1"/>
    <col min="8" max="12" width="10.33203125" customWidth="1"/>
  </cols>
  <sheetData>
    <row r="1" spans="1:7" x14ac:dyDescent="0.25">
      <c r="A1" s="179" t="s">
        <v>225</v>
      </c>
      <c r="B1" s="179"/>
      <c r="C1" s="179"/>
      <c r="D1" s="179"/>
      <c r="E1" s="179"/>
    </row>
    <row r="2" spans="1:7" x14ac:dyDescent="0.25">
      <c r="A2" s="15"/>
      <c r="B2" s="109" t="s">
        <v>239</v>
      </c>
      <c r="C2" s="109" t="s">
        <v>8</v>
      </c>
      <c r="D2" s="109" t="s">
        <v>240</v>
      </c>
      <c r="E2" s="109" t="s">
        <v>241</v>
      </c>
    </row>
    <row r="3" spans="1:7" x14ac:dyDescent="0.25">
      <c r="A3" s="15" t="s">
        <v>233</v>
      </c>
      <c r="B3" s="40">
        <v>150</v>
      </c>
      <c r="C3" s="40">
        <v>18</v>
      </c>
      <c r="D3" s="40"/>
      <c r="E3" s="40"/>
    </row>
    <row r="4" spans="1:7" x14ac:dyDescent="0.25">
      <c r="A4" s="15" t="s">
        <v>235</v>
      </c>
      <c r="B4" s="40">
        <v>120</v>
      </c>
      <c r="C4" s="40">
        <v>16</v>
      </c>
      <c r="D4" s="40"/>
      <c r="E4" s="40"/>
    </row>
    <row r="5" spans="1:7" x14ac:dyDescent="0.25">
      <c r="A5" s="15" t="s">
        <v>236</v>
      </c>
      <c r="B5" s="40">
        <v>91</v>
      </c>
      <c r="C5" s="40">
        <v>15</v>
      </c>
      <c r="D5" s="40"/>
      <c r="E5" s="40"/>
    </row>
    <row r="6" spans="1:7" x14ac:dyDescent="0.25">
      <c r="A6" s="15" t="s">
        <v>234</v>
      </c>
      <c r="B6" s="40">
        <v>87</v>
      </c>
      <c r="C6" s="40">
        <v>18</v>
      </c>
      <c r="D6" s="40"/>
      <c r="E6" s="40"/>
    </row>
    <row r="7" spans="1:7" x14ac:dyDescent="0.25">
      <c r="A7" s="15" t="s">
        <v>238</v>
      </c>
      <c r="B7" s="40">
        <v>85</v>
      </c>
      <c r="C7" s="40">
        <v>16</v>
      </c>
      <c r="D7" s="40"/>
      <c r="E7" s="40"/>
    </row>
    <row r="8" spans="1:7" x14ac:dyDescent="0.25">
      <c r="A8" s="15" t="s">
        <v>237</v>
      </c>
      <c r="B8" s="40">
        <v>80</v>
      </c>
      <c r="C8" s="40">
        <v>15</v>
      </c>
      <c r="D8" s="40"/>
      <c r="E8" s="40"/>
    </row>
    <row r="10" spans="1:7" x14ac:dyDescent="0.25">
      <c r="A10" s="116" t="s">
        <v>242</v>
      </c>
      <c r="B10" s="28">
        <v>0.11</v>
      </c>
    </row>
    <row r="11" spans="1:7" x14ac:dyDescent="0.25">
      <c r="A11" s="116" t="s">
        <v>243</v>
      </c>
      <c r="B11" s="15"/>
    </row>
    <row r="12" spans="1:7" x14ac:dyDescent="0.25">
      <c r="A12" s="116" t="s">
        <v>244</v>
      </c>
      <c r="B12" s="15"/>
    </row>
    <row r="13" spans="1:7" x14ac:dyDescent="0.25">
      <c r="A13" s="116" t="s">
        <v>245</v>
      </c>
      <c r="B13" s="110"/>
    </row>
    <row r="15" spans="1:7" x14ac:dyDescent="0.25">
      <c r="A15" s="187" t="s">
        <v>253</v>
      </c>
      <c r="B15" s="187"/>
      <c r="C15" s="187"/>
      <c r="D15" s="187"/>
      <c r="E15" s="187"/>
      <c r="F15" s="187"/>
      <c r="G15" s="187"/>
    </row>
    <row r="16" spans="1:7" x14ac:dyDescent="0.25">
      <c r="C16" s="97"/>
      <c r="D16" s="188" t="s">
        <v>243</v>
      </c>
      <c r="E16" s="188"/>
      <c r="F16" s="188"/>
      <c r="G16" s="188"/>
    </row>
    <row r="17" spans="1:12" x14ac:dyDescent="0.25">
      <c r="C17" s="141"/>
      <c r="D17" s="65">
        <v>5</v>
      </c>
      <c r="E17" s="65">
        <v>10</v>
      </c>
      <c r="F17" s="65">
        <v>15</v>
      </c>
      <c r="G17" s="65">
        <v>20</v>
      </c>
    </row>
    <row r="18" spans="1:12" x14ac:dyDescent="0.25">
      <c r="A18" s="189" t="s">
        <v>241</v>
      </c>
      <c r="B18" s="111" t="s">
        <v>233</v>
      </c>
      <c r="C18" s="65"/>
      <c r="D18" s="140"/>
      <c r="E18" s="140"/>
      <c r="F18" s="140"/>
      <c r="G18" s="140"/>
    </row>
    <row r="19" spans="1:12" x14ac:dyDescent="0.25">
      <c r="A19" s="189"/>
      <c r="B19" s="111" t="s">
        <v>235</v>
      </c>
      <c r="C19" s="65"/>
      <c r="D19" s="140"/>
      <c r="E19" s="140"/>
      <c r="F19" s="140"/>
      <c r="G19" s="140"/>
    </row>
    <row r="20" spans="1:12" x14ac:dyDescent="0.25">
      <c r="A20" s="189"/>
      <c r="B20" s="111" t="s">
        <v>236</v>
      </c>
      <c r="C20" s="65"/>
      <c r="D20" s="140"/>
      <c r="E20" s="140"/>
      <c r="F20" s="140"/>
      <c r="G20" s="140"/>
    </row>
    <row r="21" spans="1:12" x14ac:dyDescent="0.25">
      <c r="A21" s="189"/>
      <c r="B21" s="111" t="s">
        <v>234</v>
      </c>
      <c r="C21" s="65"/>
      <c r="D21" s="140"/>
      <c r="E21" s="140"/>
      <c r="F21" s="140"/>
      <c r="G21" s="140"/>
    </row>
    <row r="22" spans="1:12" x14ac:dyDescent="0.25">
      <c r="A22" s="189"/>
      <c r="B22" s="111" t="s">
        <v>238</v>
      </c>
      <c r="C22" s="65"/>
      <c r="D22" s="140"/>
      <c r="E22" s="140"/>
      <c r="F22" s="140"/>
      <c r="G22" s="140"/>
    </row>
    <row r="23" spans="1:12" x14ac:dyDescent="0.25">
      <c r="A23" s="189"/>
      <c r="B23" s="111" t="s">
        <v>237</v>
      </c>
      <c r="C23" s="65"/>
      <c r="D23" s="140"/>
      <c r="E23" s="140"/>
      <c r="F23" s="140"/>
      <c r="G23" s="140"/>
    </row>
    <row r="25" spans="1:12" x14ac:dyDescent="0.25">
      <c r="A25" s="193" t="s">
        <v>254</v>
      </c>
      <c r="B25" s="193"/>
    </row>
    <row r="26" spans="1:12" x14ac:dyDescent="0.25">
      <c r="A26" s="116" t="s">
        <v>246</v>
      </c>
      <c r="B26" s="15">
        <v>15</v>
      </c>
    </row>
    <row r="27" spans="1:12" x14ac:dyDescent="0.25">
      <c r="A27" s="116" t="s">
        <v>247</v>
      </c>
      <c r="B27" s="15"/>
    </row>
    <row r="29" spans="1:12" x14ac:dyDescent="0.25">
      <c r="A29" s="82" t="s">
        <v>109</v>
      </c>
      <c r="B29" s="79">
        <v>0</v>
      </c>
      <c r="C29" s="79">
        <v>1</v>
      </c>
      <c r="D29" s="79">
        <v>2</v>
      </c>
      <c r="E29" s="79">
        <v>3</v>
      </c>
      <c r="F29" s="79">
        <v>4</v>
      </c>
      <c r="G29" s="79">
        <v>5</v>
      </c>
      <c r="H29" s="79">
        <v>6</v>
      </c>
      <c r="I29" s="79">
        <v>7</v>
      </c>
      <c r="J29" s="79">
        <v>8</v>
      </c>
      <c r="K29" s="79">
        <v>9</v>
      </c>
      <c r="L29" s="79">
        <v>10</v>
      </c>
    </row>
    <row r="30" spans="1:12" x14ac:dyDescent="0.25">
      <c r="A30" s="112" t="s">
        <v>118</v>
      </c>
      <c r="B30" s="15"/>
      <c r="C30" s="110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2" x14ac:dyDescent="0.25">
      <c r="A31" s="112" t="s">
        <v>248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5">
      <c r="A32" s="112" t="s">
        <v>249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5">
      <c r="A33" s="112" t="s">
        <v>250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5">
      <c r="A35" s="82" t="s">
        <v>251</v>
      </c>
      <c r="B35" s="113" t="s">
        <v>81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5">
      <c r="A36" s="82" t="s">
        <v>252</v>
      </c>
      <c r="B36" s="190"/>
      <c r="C36" s="191"/>
      <c r="D36" s="191"/>
      <c r="E36" s="191"/>
      <c r="F36" s="191"/>
      <c r="G36" s="191"/>
      <c r="H36" s="191"/>
      <c r="I36" s="191"/>
      <c r="J36" s="191"/>
      <c r="K36" s="191"/>
      <c r="L36" s="192"/>
    </row>
  </sheetData>
  <mergeCells count="6">
    <mergeCell ref="A15:G15"/>
    <mergeCell ref="D16:G16"/>
    <mergeCell ref="A18:A23"/>
    <mergeCell ref="A1:E1"/>
    <mergeCell ref="B36:L36"/>
    <mergeCell ref="A25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E4" sqref="E4"/>
    </sheetView>
  </sheetViews>
  <sheetFormatPr defaultRowHeight="16.5" x14ac:dyDescent="0.25"/>
  <cols>
    <col min="1" max="1" width="11.109375" customWidth="1"/>
    <col min="3" max="3" width="10.21875" customWidth="1"/>
    <col min="8" max="8" width="11.44140625" customWidth="1"/>
    <col min="9" max="9" width="9.44140625" customWidth="1"/>
    <col min="10" max="10" width="9.77734375" customWidth="1"/>
    <col min="11" max="11" width="11.21875" customWidth="1"/>
  </cols>
  <sheetData>
    <row r="1" spans="1:11" x14ac:dyDescent="0.25">
      <c r="A1" s="161" t="s">
        <v>0</v>
      </c>
      <c r="B1" s="162"/>
      <c r="C1" s="162"/>
    </row>
    <row r="2" spans="1:11" ht="20.25" x14ac:dyDescent="0.25">
      <c r="A2" s="163" t="s">
        <v>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 x14ac:dyDescent="0.25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</row>
    <row r="4" spans="1:11" x14ac:dyDescent="0.25">
      <c r="A4" s="24">
        <v>40961</v>
      </c>
      <c r="B4" s="15" t="s">
        <v>13</v>
      </c>
      <c r="C4" s="15" t="s">
        <v>14</v>
      </c>
      <c r="D4" s="15" t="s">
        <v>15</v>
      </c>
      <c r="E4" s="40"/>
      <c r="F4" s="15">
        <v>500</v>
      </c>
      <c r="G4" s="15"/>
      <c r="H4" s="15"/>
      <c r="I4" s="15"/>
      <c r="J4" s="15"/>
      <c r="K4" s="15"/>
    </row>
    <row r="5" spans="1:11" x14ac:dyDescent="0.25">
      <c r="A5" s="24">
        <v>40961</v>
      </c>
      <c r="B5" s="15" t="s">
        <v>16</v>
      </c>
      <c r="C5" s="15" t="s">
        <v>17</v>
      </c>
      <c r="D5" s="15" t="s">
        <v>18</v>
      </c>
      <c r="E5" s="40"/>
      <c r="F5" s="15">
        <v>600</v>
      </c>
      <c r="G5" s="15"/>
      <c r="H5" s="15"/>
      <c r="I5" s="15"/>
      <c r="J5" s="15"/>
      <c r="K5" s="15"/>
    </row>
    <row r="6" spans="1:11" x14ac:dyDescent="0.25">
      <c r="A6" s="24">
        <v>40963</v>
      </c>
      <c r="B6" s="15" t="s">
        <v>19</v>
      </c>
      <c r="C6" s="15" t="s">
        <v>20</v>
      </c>
      <c r="D6" s="15" t="s">
        <v>21</v>
      </c>
      <c r="E6" s="40"/>
      <c r="F6" s="15">
        <v>300</v>
      </c>
      <c r="G6" s="15"/>
      <c r="H6" s="15"/>
      <c r="I6" s="15"/>
      <c r="J6" s="15"/>
      <c r="K6" s="15"/>
    </row>
    <row r="7" spans="1:11" x14ac:dyDescent="0.25">
      <c r="A7" s="24">
        <v>40998</v>
      </c>
      <c r="B7" s="15" t="s">
        <v>22</v>
      </c>
      <c r="C7" s="15" t="s">
        <v>14</v>
      </c>
      <c r="D7" s="15" t="s">
        <v>18</v>
      </c>
      <c r="E7" s="40"/>
      <c r="F7" s="15">
        <v>400</v>
      </c>
      <c r="G7" s="15"/>
      <c r="H7" s="15"/>
      <c r="I7" s="15"/>
      <c r="J7" s="15"/>
      <c r="K7" s="15"/>
    </row>
    <row r="8" spans="1:11" x14ac:dyDescent="0.25">
      <c r="A8" s="24">
        <v>41014</v>
      </c>
      <c r="B8" s="15" t="s">
        <v>23</v>
      </c>
      <c r="C8" s="15" t="s">
        <v>17</v>
      </c>
      <c r="D8" s="15" t="s">
        <v>15</v>
      </c>
      <c r="E8" s="40"/>
      <c r="F8" s="15">
        <v>100</v>
      </c>
      <c r="G8" s="15"/>
      <c r="H8" s="15"/>
      <c r="I8" s="15"/>
      <c r="J8" s="15"/>
      <c r="K8" s="15"/>
    </row>
    <row r="9" spans="1:11" x14ac:dyDescent="0.25">
      <c r="A9" s="24">
        <v>41015</v>
      </c>
      <c r="B9" s="15" t="s">
        <v>24</v>
      </c>
      <c r="C9" s="15" t="s">
        <v>20</v>
      </c>
      <c r="D9" s="15" t="s">
        <v>21</v>
      </c>
      <c r="E9" s="40"/>
      <c r="F9" s="15">
        <v>600</v>
      </c>
      <c r="G9" s="15"/>
      <c r="H9" s="15"/>
      <c r="I9" s="15"/>
      <c r="J9" s="15"/>
      <c r="K9" s="15"/>
    </row>
    <row r="10" spans="1:11" x14ac:dyDescent="0.25">
      <c r="A10" s="24">
        <v>41016</v>
      </c>
      <c r="B10" s="15" t="s">
        <v>25</v>
      </c>
      <c r="C10" s="15" t="s">
        <v>14</v>
      </c>
      <c r="D10" s="15" t="s">
        <v>18</v>
      </c>
      <c r="E10" s="40"/>
      <c r="F10" s="15">
        <v>500</v>
      </c>
      <c r="G10" s="15"/>
      <c r="H10" s="15"/>
      <c r="I10" s="15"/>
      <c r="J10" s="15"/>
      <c r="K10" s="15"/>
    </row>
    <row r="11" spans="1:11" x14ac:dyDescent="0.25">
      <c r="A11" s="24">
        <v>41017</v>
      </c>
      <c r="B11" s="15" t="s">
        <v>26</v>
      </c>
      <c r="C11" s="15" t="s">
        <v>14</v>
      </c>
      <c r="D11" s="15" t="s">
        <v>15</v>
      </c>
      <c r="E11" s="40"/>
      <c r="F11" s="15">
        <v>300</v>
      </c>
      <c r="G11" s="15"/>
      <c r="H11" s="15"/>
      <c r="I11" s="15"/>
      <c r="J11" s="15"/>
      <c r="K11" s="15"/>
    </row>
    <row r="12" spans="1:11" x14ac:dyDescent="0.25">
      <c r="A12" s="24">
        <v>41018</v>
      </c>
      <c r="B12" s="15" t="s">
        <v>27</v>
      </c>
      <c r="C12" s="15" t="s">
        <v>17</v>
      </c>
      <c r="D12" s="15" t="s">
        <v>28</v>
      </c>
      <c r="E12" s="40"/>
      <c r="F12" s="15">
        <v>100</v>
      </c>
      <c r="G12" s="15"/>
      <c r="H12" s="15"/>
      <c r="I12" s="15"/>
      <c r="J12" s="15"/>
      <c r="K12" s="15"/>
    </row>
    <row r="13" spans="1:11" x14ac:dyDescent="0.25">
      <c r="A13" s="24">
        <v>41019</v>
      </c>
      <c r="B13" s="15" t="s">
        <v>29</v>
      </c>
      <c r="C13" s="15" t="s">
        <v>20</v>
      </c>
      <c r="D13" s="15" t="s">
        <v>28</v>
      </c>
      <c r="E13" s="40"/>
      <c r="F13" s="15">
        <v>200</v>
      </c>
      <c r="G13" s="15"/>
      <c r="H13" s="15"/>
      <c r="I13" s="15"/>
      <c r="J13" s="15"/>
      <c r="K13" s="15"/>
    </row>
    <row r="14" spans="1:11" x14ac:dyDescent="0.25">
      <c r="A14" s="165" t="s">
        <v>30</v>
      </c>
      <c r="B14" s="166"/>
      <c r="C14" s="166"/>
      <c r="D14" s="166"/>
      <c r="E14" s="166"/>
      <c r="F14" s="166"/>
      <c r="G14" s="166"/>
      <c r="H14" s="22"/>
      <c r="I14" s="22"/>
      <c r="J14" s="22"/>
      <c r="K14" s="22"/>
    </row>
    <row r="15" spans="1:11" x14ac:dyDescent="0.25">
      <c r="A15" s="167" t="s">
        <v>31</v>
      </c>
      <c r="B15" s="167"/>
      <c r="C15" s="167"/>
      <c r="D15" s="167"/>
      <c r="F15" s="167" t="s">
        <v>32</v>
      </c>
      <c r="G15" s="167"/>
      <c r="H15" s="167"/>
      <c r="I15" s="167"/>
    </row>
    <row r="16" spans="1:11" x14ac:dyDescent="0.25">
      <c r="A16" s="25" t="s">
        <v>5</v>
      </c>
      <c r="B16" s="25" t="s">
        <v>6</v>
      </c>
      <c r="C16" s="25" t="s">
        <v>8</v>
      </c>
      <c r="D16" s="25" t="s">
        <v>10</v>
      </c>
      <c r="F16" s="160" t="s">
        <v>33</v>
      </c>
      <c r="G16" s="160"/>
      <c r="H16" s="160" t="s">
        <v>34</v>
      </c>
      <c r="I16" s="160"/>
    </row>
    <row r="17" spans="1:9" x14ac:dyDescent="0.25">
      <c r="A17" s="15" t="s">
        <v>15</v>
      </c>
      <c r="B17" s="15" t="s">
        <v>35</v>
      </c>
      <c r="C17" s="26">
        <v>15000</v>
      </c>
      <c r="D17" s="27">
        <v>2.5000000000000001E-2</v>
      </c>
      <c r="F17" s="29" t="s">
        <v>36</v>
      </c>
      <c r="G17" s="29" t="s">
        <v>37</v>
      </c>
      <c r="H17" s="29" t="s">
        <v>5</v>
      </c>
      <c r="I17" s="29" t="s">
        <v>37</v>
      </c>
    </row>
    <row r="18" spans="1:9" x14ac:dyDescent="0.25">
      <c r="A18" s="15" t="s">
        <v>18</v>
      </c>
      <c r="B18" s="15" t="s">
        <v>38</v>
      </c>
      <c r="C18" s="26">
        <v>19500</v>
      </c>
      <c r="D18" s="27">
        <v>3.2000000000000001E-2</v>
      </c>
      <c r="F18" s="22" t="s">
        <v>17</v>
      </c>
      <c r="G18" s="15"/>
      <c r="H18" s="22" t="s">
        <v>28</v>
      </c>
      <c r="I18" s="15"/>
    </row>
    <row r="19" spans="1:9" x14ac:dyDescent="0.25">
      <c r="A19" s="15" t="s">
        <v>28</v>
      </c>
      <c r="B19" s="15" t="s">
        <v>35</v>
      </c>
      <c r="C19" s="26">
        <v>60000</v>
      </c>
      <c r="D19" s="27">
        <v>0.01</v>
      </c>
      <c r="F19" s="22" t="s">
        <v>20</v>
      </c>
      <c r="G19" s="15"/>
      <c r="H19" s="22" t="s">
        <v>15</v>
      </c>
      <c r="I19" s="15"/>
    </row>
    <row r="20" spans="1:9" x14ac:dyDescent="0.25">
      <c r="A20" s="15" t="s">
        <v>21</v>
      </c>
      <c r="B20" s="15" t="s">
        <v>39</v>
      </c>
      <c r="C20" s="26">
        <v>650000</v>
      </c>
      <c r="D20" s="27">
        <v>0.05</v>
      </c>
      <c r="F20" s="22" t="s">
        <v>14</v>
      </c>
      <c r="G20" s="15"/>
      <c r="H20" s="22" t="s">
        <v>21</v>
      </c>
      <c r="I20" s="15"/>
    </row>
    <row r="21" spans="1:9" x14ac:dyDescent="0.25">
      <c r="A21" s="15" t="s">
        <v>11</v>
      </c>
      <c r="B21" s="28">
        <v>0.12</v>
      </c>
      <c r="C21" s="15"/>
      <c r="D21" s="15"/>
      <c r="F21" s="15"/>
      <c r="G21" s="15"/>
      <c r="H21" s="22" t="s">
        <v>18</v>
      </c>
      <c r="I21" s="15"/>
    </row>
  </sheetData>
  <mergeCells count="7">
    <mergeCell ref="F16:G16"/>
    <mergeCell ref="H16:I16"/>
    <mergeCell ref="A1:C1"/>
    <mergeCell ref="A2:K2"/>
    <mergeCell ref="A14:G14"/>
    <mergeCell ref="A15:D15"/>
    <mergeCell ref="F15:I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7"/>
  <sheetViews>
    <sheetView topLeftCell="A243" zoomScale="90" zoomScaleNormal="90" workbookViewId="0">
      <selection activeCell="B22" sqref="B22"/>
    </sheetView>
  </sheetViews>
  <sheetFormatPr defaultRowHeight="16.5" x14ac:dyDescent="0.25"/>
  <cols>
    <col min="1" max="1" width="33.21875" customWidth="1"/>
    <col min="2" max="2" width="23" customWidth="1"/>
    <col min="3" max="3" width="27.6640625" customWidth="1"/>
    <col min="4" max="4" width="26.21875" customWidth="1"/>
    <col min="6" max="6" width="33.33203125" customWidth="1"/>
    <col min="8" max="18" width="10.109375" customWidth="1"/>
  </cols>
  <sheetData>
    <row r="1" spans="1:32" x14ac:dyDescent="0.25">
      <c r="A1" s="98" t="s">
        <v>255</v>
      </c>
    </row>
    <row r="2" spans="1:32" x14ac:dyDescent="0.25">
      <c r="A2" s="118" t="s">
        <v>242</v>
      </c>
      <c r="B2" s="27">
        <v>8.5000000000000006E-2</v>
      </c>
    </row>
    <row r="3" spans="1:32" x14ac:dyDescent="0.25">
      <c r="A3" s="118" t="s">
        <v>256</v>
      </c>
      <c r="B3" s="15">
        <v>20</v>
      </c>
    </row>
    <row r="4" spans="1:32" x14ac:dyDescent="0.25">
      <c r="A4" s="118" t="s">
        <v>257</v>
      </c>
      <c r="B4" s="15">
        <v>1.1000000000000001</v>
      </c>
    </row>
    <row r="6" spans="1:32" x14ac:dyDescent="0.25">
      <c r="A6" s="135" t="s">
        <v>267</v>
      </c>
      <c r="F6" s="135" t="s">
        <v>268</v>
      </c>
    </row>
    <row r="7" spans="1:32" x14ac:dyDescent="0.25">
      <c r="A7" s="133" t="s">
        <v>79</v>
      </c>
      <c r="B7" s="134" t="s">
        <v>260</v>
      </c>
      <c r="C7" s="134" t="s">
        <v>261</v>
      </c>
      <c r="D7" s="134" t="s">
        <v>245</v>
      </c>
      <c r="F7" s="118" t="s">
        <v>258</v>
      </c>
      <c r="G7" s="28">
        <v>0.2</v>
      </c>
    </row>
    <row r="8" spans="1:32" x14ac:dyDescent="0.25">
      <c r="A8" s="40">
        <v>1</v>
      </c>
      <c r="B8" s="121"/>
      <c r="C8" s="121"/>
      <c r="D8" s="121"/>
      <c r="F8" s="118" t="s">
        <v>259</v>
      </c>
      <c r="G8" s="110">
        <f>-PMT(B2/12,B3*12,(B4-B4*G7))</f>
        <v>7.6368444536167E-3</v>
      </c>
    </row>
    <row r="9" spans="1:32" x14ac:dyDescent="0.25">
      <c r="A9" s="40">
        <v>2</v>
      </c>
      <c r="B9" s="121"/>
      <c r="C9" s="121"/>
      <c r="D9" s="121"/>
    </row>
    <row r="10" spans="1:32" ht="18.75" x14ac:dyDescent="0.3">
      <c r="A10" s="40">
        <v>3</v>
      </c>
      <c r="B10" s="121"/>
      <c r="C10" s="121"/>
      <c r="D10" s="121"/>
      <c r="F10" s="15"/>
      <c r="G10" s="110"/>
      <c r="H10" s="194" t="s">
        <v>262</v>
      </c>
      <c r="I10" s="195"/>
      <c r="J10" s="196"/>
      <c r="K10" s="119"/>
      <c r="L10" s="119"/>
      <c r="M10" s="119"/>
      <c r="N10" s="119"/>
      <c r="O10" s="119"/>
      <c r="P10" s="119"/>
      <c r="Q10" s="119"/>
      <c r="R10" s="119"/>
      <c r="U10" s="120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</row>
    <row r="11" spans="1:32" x14ac:dyDescent="0.25">
      <c r="A11" s="40">
        <v>4</v>
      </c>
      <c r="B11" s="121"/>
      <c r="C11" s="121"/>
      <c r="D11" s="121"/>
      <c r="F11" s="15"/>
      <c r="G11" s="122"/>
      <c r="H11" s="123">
        <v>10</v>
      </c>
      <c r="I11" s="123">
        <v>15</v>
      </c>
      <c r="J11" s="123">
        <v>20</v>
      </c>
      <c r="K11" s="124"/>
      <c r="L11" s="124"/>
      <c r="M11" s="124"/>
      <c r="N11" s="124"/>
      <c r="O11" s="124"/>
      <c r="P11" s="124"/>
      <c r="Q11" s="124"/>
      <c r="R11" s="124"/>
      <c r="U11" s="120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</row>
    <row r="12" spans="1:32" ht="34.5" customHeight="1" x14ac:dyDescent="0.25">
      <c r="A12" s="40">
        <v>5</v>
      </c>
      <c r="B12" s="121"/>
      <c r="C12" s="121"/>
      <c r="D12" s="121"/>
      <c r="F12" s="197" t="s">
        <v>258</v>
      </c>
      <c r="G12" s="126">
        <v>0.2</v>
      </c>
      <c r="H12" s="110"/>
      <c r="I12" s="110"/>
      <c r="J12" s="15"/>
      <c r="K12" s="92"/>
      <c r="L12" s="92"/>
      <c r="M12" s="92"/>
      <c r="N12" s="92"/>
      <c r="O12" s="92"/>
      <c r="P12" s="92"/>
      <c r="Q12" s="92"/>
      <c r="R12" s="92"/>
      <c r="T12" s="127"/>
      <c r="U12" s="120"/>
      <c r="V12" s="120"/>
      <c r="W12" s="120"/>
    </row>
    <row r="13" spans="1:32" ht="34.5" customHeight="1" x14ac:dyDescent="0.25">
      <c r="A13" s="40">
        <v>6</v>
      </c>
      <c r="B13" s="121"/>
      <c r="C13" s="121"/>
      <c r="D13" s="121"/>
      <c r="F13" s="198"/>
      <c r="G13" s="126">
        <v>0.25</v>
      </c>
      <c r="H13" s="110"/>
      <c r="I13" s="110"/>
      <c r="J13" s="15"/>
      <c r="K13" s="92"/>
      <c r="L13" s="92"/>
      <c r="M13" s="92"/>
      <c r="N13" s="92"/>
      <c r="O13" s="92"/>
      <c r="P13" s="92"/>
      <c r="Q13" s="92"/>
      <c r="R13" s="92"/>
      <c r="T13" s="127"/>
      <c r="U13" s="120"/>
      <c r="V13" s="120"/>
      <c r="W13" s="120"/>
    </row>
    <row r="14" spans="1:32" ht="34.5" customHeight="1" x14ac:dyDescent="0.25">
      <c r="A14" s="40">
        <v>7</v>
      </c>
      <c r="B14" s="121"/>
      <c r="C14" s="121"/>
      <c r="D14" s="121"/>
      <c r="F14" s="199"/>
      <c r="G14" s="126">
        <v>0.3</v>
      </c>
      <c r="H14" s="110"/>
      <c r="I14" s="110"/>
      <c r="J14" s="15"/>
      <c r="K14" s="92"/>
      <c r="L14" s="92"/>
      <c r="M14" s="92"/>
      <c r="N14" s="92"/>
      <c r="O14" s="92"/>
      <c r="P14" s="92"/>
      <c r="Q14" s="92"/>
      <c r="R14" s="92"/>
      <c r="T14" s="127"/>
      <c r="U14" s="120"/>
      <c r="V14" s="120"/>
      <c r="W14" s="120"/>
    </row>
    <row r="15" spans="1:32" x14ac:dyDescent="0.25">
      <c r="A15" s="40">
        <v>8</v>
      </c>
      <c r="B15" s="121"/>
      <c r="C15" s="121"/>
      <c r="D15" s="121"/>
      <c r="F15" s="128"/>
      <c r="G15" s="129"/>
      <c r="H15" s="130"/>
      <c r="I15" s="130"/>
      <c r="J15" s="81"/>
      <c r="K15" s="81"/>
      <c r="L15" s="81"/>
      <c r="M15" s="81"/>
      <c r="N15" s="81"/>
      <c r="O15" s="81"/>
      <c r="P15" s="81"/>
      <c r="Q15" s="81"/>
      <c r="R15" s="81"/>
      <c r="T15" s="127"/>
      <c r="U15" s="120"/>
      <c r="V15" s="120"/>
      <c r="W15" s="120"/>
    </row>
    <row r="16" spans="1:32" x14ac:dyDescent="0.25">
      <c r="A16" s="40">
        <v>9</v>
      </c>
      <c r="B16" s="121"/>
      <c r="C16" s="121"/>
      <c r="D16" s="121"/>
      <c r="F16" s="128"/>
      <c r="G16" s="129"/>
      <c r="H16" s="130"/>
      <c r="I16" s="130"/>
      <c r="J16" s="81"/>
      <c r="K16" s="81"/>
      <c r="L16" s="81"/>
      <c r="M16" s="81"/>
      <c r="N16" s="81"/>
      <c r="O16" s="81"/>
      <c r="P16" s="81"/>
      <c r="Q16" s="81"/>
      <c r="R16" s="81"/>
      <c r="T16" s="127"/>
      <c r="U16" s="120"/>
      <c r="V16" s="120"/>
      <c r="W16" s="120"/>
    </row>
    <row r="17" spans="1:23" x14ac:dyDescent="0.25">
      <c r="A17" s="40">
        <v>10</v>
      </c>
      <c r="B17" s="121"/>
      <c r="C17" s="121"/>
      <c r="D17" s="121"/>
      <c r="F17" s="128"/>
      <c r="G17" s="129"/>
      <c r="H17" s="130"/>
      <c r="I17" s="130"/>
      <c r="J17" s="81"/>
      <c r="K17" s="81"/>
      <c r="L17" s="81"/>
      <c r="M17" s="81"/>
      <c r="N17" s="81"/>
      <c r="O17" s="81"/>
      <c r="P17" s="81"/>
      <c r="Q17" s="81"/>
      <c r="R17" s="81"/>
      <c r="T17" s="127"/>
      <c r="U17" s="120"/>
      <c r="V17" s="120"/>
      <c r="W17" s="120"/>
    </row>
    <row r="18" spans="1:23" x14ac:dyDescent="0.25">
      <c r="A18" s="40">
        <v>11</v>
      </c>
      <c r="B18" s="121"/>
      <c r="C18" s="121"/>
      <c r="D18" s="121"/>
      <c r="F18" s="128"/>
      <c r="G18" s="129"/>
      <c r="H18" s="130"/>
      <c r="I18" s="130"/>
      <c r="J18" s="81"/>
      <c r="K18" s="81"/>
      <c r="L18" s="81"/>
      <c r="M18" s="81"/>
      <c r="N18" s="81"/>
      <c r="O18" s="81"/>
      <c r="P18" s="81"/>
      <c r="Q18" s="81"/>
      <c r="R18" s="81"/>
      <c r="T18" s="127"/>
      <c r="U18" s="120"/>
      <c r="V18" s="120"/>
      <c r="W18" s="120"/>
    </row>
    <row r="19" spans="1:23" x14ac:dyDescent="0.25">
      <c r="A19" s="40">
        <v>12</v>
      </c>
      <c r="B19" s="121"/>
      <c r="C19" s="121"/>
      <c r="D19" s="121"/>
      <c r="F19" s="128"/>
      <c r="G19" s="129"/>
      <c r="H19" s="130"/>
      <c r="I19" s="130"/>
      <c r="J19" s="81"/>
      <c r="K19" s="81"/>
      <c r="L19" s="81"/>
      <c r="M19" s="81"/>
      <c r="N19" s="81"/>
      <c r="O19" s="81"/>
      <c r="P19" s="81"/>
      <c r="Q19" s="81"/>
      <c r="R19" s="81"/>
      <c r="T19" s="127"/>
      <c r="U19" s="120"/>
      <c r="V19" s="120"/>
      <c r="W19" s="120"/>
    </row>
    <row r="20" spans="1:23" x14ac:dyDescent="0.25">
      <c r="A20" s="40">
        <v>13</v>
      </c>
      <c r="B20" s="121"/>
      <c r="C20" s="121"/>
      <c r="D20" s="121"/>
      <c r="F20" s="128"/>
      <c r="G20" s="129"/>
      <c r="H20" s="130"/>
      <c r="I20" s="130"/>
      <c r="J20" s="81"/>
      <c r="K20" s="81"/>
      <c r="L20" s="81"/>
      <c r="M20" s="81"/>
      <c r="N20" s="81"/>
      <c r="O20" s="81"/>
      <c r="P20" s="81"/>
      <c r="Q20" s="81"/>
      <c r="R20" s="81"/>
      <c r="T20" s="127"/>
      <c r="U20" s="120"/>
      <c r="V20" s="120"/>
      <c r="W20" s="120"/>
    </row>
    <row r="21" spans="1:23" x14ac:dyDescent="0.25">
      <c r="A21" s="40">
        <v>14</v>
      </c>
      <c r="B21" s="121"/>
      <c r="C21" s="121"/>
      <c r="D21" s="121"/>
      <c r="F21" s="128"/>
      <c r="G21" s="129"/>
      <c r="H21" s="130"/>
      <c r="I21" s="130"/>
      <c r="J21" s="81"/>
      <c r="K21" s="81"/>
      <c r="L21" s="81"/>
      <c r="M21" s="81"/>
      <c r="N21" s="81"/>
      <c r="O21" s="81"/>
      <c r="P21" s="81"/>
      <c r="Q21" s="81"/>
      <c r="R21" s="81"/>
      <c r="T21" s="127"/>
      <c r="U21" s="120"/>
      <c r="V21" s="120"/>
      <c r="W21" s="120"/>
    </row>
    <row r="22" spans="1:23" x14ac:dyDescent="0.25">
      <c r="A22" s="40">
        <v>15</v>
      </c>
      <c r="B22" s="121"/>
      <c r="C22" s="121"/>
      <c r="D22" s="121"/>
      <c r="F22" s="128"/>
      <c r="G22" s="129"/>
      <c r="H22" s="130"/>
      <c r="I22" s="130"/>
      <c r="J22" s="81"/>
      <c r="K22" s="81"/>
      <c r="L22" s="81"/>
      <c r="M22" s="81"/>
      <c r="N22" s="81"/>
      <c r="O22" s="81"/>
      <c r="P22" s="81"/>
      <c r="Q22" s="81"/>
      <c r="R22" s="81"/>
      <c r="T22" s="127"/>
      <c r="U22" s="120"/>
      <c r="V22" s="120"/>
      <c r="W22" s="120"/>
    </row>
    <row r="23" spans="1:23" x14ac:dyDescent="0.25">
      <c r="A23" s="40">
        <v>16</v>
      </c>
      <c r="B23" s="121"/>
      <c r="C23" s="121"/>
      <c r="D23" s="121"/>
    </row>
    <row r="24" spans="1:23" x14ac:dyDescent="0.25">
      <c r="A24" s="40">
        <v>17</v>
      </c>
      <c r="B24" s="121"/>
      <c r="C24" s="121"/>
      <c r="D24" s="121"/>
    </row>
    <row r="25" spans="1:23" x14ac:dyDescent="0.25">
      <c r="A25" s="40">
        <v>18</v>
      </c>
      <c r="B25" s="121"/>
      <c r="C25" s="121"/>
      <c r="D25" s="121"/>
    </row>
    <row r="26" spans="1:23" x14ac:dyDescent="0.25">
      <c r="A26" s="40">
        <v>19</v>
      </c>
      <c r="B26" s="121"/>
      <c r="C26" s="121"/>
      <c r="D26" s="121"/>
    </row>
    <row r="27" spans="1:23" x14ac:dyDescent="0.25">
      <c r="A27" s="40">
        <v>20</v>
      </c>
      <c r="B27" s="121"/>
      <c r="C27" s="121"/>
      <c r="D27" s="121"/>
    </row>
    <row r="28" spans="1:23" x14ac:dyDescent="0.25">
      <c r="A28" s="40">
        <v>21</v>
      </c>
      <c r="B28" s="121"/>
      <c r="C28" s="121"/>
      <c r="D28" s="121"/>
    </row>
    <row r="29" spans="1:23" x14ac:dyDescent="0.25">
      <c r="A29" s="40">
        <v>22</v>
      </c>
      <c r="B29" s="121"/>
      <c r="C29" s="121"/>
      <c r="D29" s="121"/>
    </row>
    <row r="30" spans="1:23" x14ac:dyDescent="0.25">
      <c r="A30" s="40">
        <v>23</v>
      </c>
      <c r="B30" s="121"/>
      <c r="C30" s="121"/>
      <c r="D30" s="121"/>
    </row>
    <row r="31" spans="1:23" x14ac:dyDescent="0.25">
      <c r="A31" s="40">
        <v>24</v>
      </c>
      <c r="B31" s="121"/>
      <c r="C31" s="121"/>
      <c r="D31" s="121"/>
    </row>
    <row r="32" spans="1:23" x14ac:dyDescent="0.25">
      <c r="A32" s="40">
        <v>25</v>
      </c>
      <c r="B32" s="121"/>
      <c r="C32" s="121"/>
      <c r="D32" s="121"/>
    </row>
    <row r="33" spans="1:4" x14ac:dyDescent="0.25">
      <c r="A33" s="40">
        <v>26</v>
      </c>
      <c r="B33" s="121"/>
      <c r="C33" s="121"/>
      <c r="D33" s="121"/>
    </row>
    <row r="34" spans="1:4" x14ac:dyDescent="0.25">
      <c r="A34" s="40">
        <v>27</v>
      </c>
      <c r="B34" s="121"/>
      <c r="C34" s="121"/>
      <c r="D34" s="121"/>
    </row>
    <row r="35" spans="1:4" x14ac:dyDescent="0.25">
      <c r="A35" s="40">
        <v>28</v>
      </c>
      <c r="B35" s="121"/>
      <c r="C35" s="121"/>
      <c r="D35" s="121"/>
    </row>
    <row r="36" spans="1:4" x14ac:dyDescent="0.25">
      <c r="A36" s="40">
        <v>29</v>
      </c>
      <c r="B36" s="121"/>
      <c r="C36" s="121"/>
      <c r="D36" s="121"/>
    </row>
    <row r="37" spans="1:4" x14ac:dyDescent="0.25">
      <c r="A37" s="40">
        <v>30</v>
      </c>
      <c r="B37" s="121"/>
      <c r="C37" s="121"/>
      <c r="D37" s="121"/>
    </row>
    <row r="38" spans="1:4" x14ac:dyDescent="0.25">
      <c r="A38" s="40">
        <v>31</v>
      </c>
      <c r="B38" s="121"/>
      <c r="C38" s="121"/>
      <c r="D38" s="121"/>
    </row>
    <row r="39" spans="1:4" x14ac:dyDescent="0.25">
      <c r="A39" s="40">
        <v>32</v>
      </c>
      <c r="B39" s="121"/>
      <c r="C39" s="121"/>
      <c r="D39" s="121"/>
    </row>
    <row r="40" spans="1:4" x14ac:dyDescent="0.25">
      <c r="A40" s="40">
        <v>33</v>
      </c>
      <c r="B40" s="121"/>
      <c r="C40" s="121"/>
      <c r="D40" s="121"/>
    </row>
    <row r="41" spans="1:4" x14ac:dyDescent="0.25">
      <c r="A41" s="40">
        <v>34</v>
      </c>
      <c r="B41" s="121"/>
      <c r="C41" s="121"/>
      <c r="D41" s="121"/>
    </row>
    <row r="42" spans="1:4" x14ac:dyDescent="0.25">
      <c r="A42" s="40">
        <v>35</v>
      </c>
      <c r="B42" s="121"/>
      <c r="C42" s="121"/>
      <c r="D42" s="121"/>
    </row>
    <row r="43" spans="1:4" x14ac:dyDescent="0.25">
      <c r="A43" s="40">
        <v>36</v>
      </c>
      <c r="B43" s="121"/>
      <c r="C43" s="121"/>
      <c r="D43" s="121"/>
    </row>
    <row r="44" spans="1:4" x14ac:dyDescent="0.25">
      <c r="A44" s="40">
        <v>37</v>
      </c>
      <c r="B44" s="121"/>
      <c r="C44" s="121"/>
      <c r="D44" s="121"/>
    </row>
    <row r="45" spans="1:4" x14ac:dyDescent="0.25">
      <c r="A45" s="40">
        <v>38</v>
      </c>
      <c r="B45" s="121"/>
      <c r="C45" s="121"/>
      <c r="D45" s="121"/>
    </row>
    <row r="46" spans="1:4" x14ac:dyDescent="0.25">
      <c r="A46" s="40">
        <v>39</v>
      </c>
      <c r="B46" s="121"/>
      <c r="C46" s="121"/>
      <c r="D46" s="121"/>
    </row>
    <row r="47" spans="1:4" x14ac:dyDescent="0.25">
      <c r="A47" s="40">
        <v>40</v>
      </c>
      <c r="B47" s="121"/>
      <c r="C47" s="121"/>
      <c r="D47" s="121"/>
    </row>
    <row r="48" spans="1:4" x14ac:dyDescent="0.25">
      <c r="A48" s="40">
        <v>41</v>
      </c>
      <c r="B48" s="121"/>
      <c r="C48" s="121"/>
      <c r="D48" s="121"/>
    </row>
    <row r="49" spans="1:4" x14ac:dyDescent="0.25">
      <c r="A49" s="40">
        <v>42</v>
      </c>
      <c r="B49" s="121"/>
      <c r="C49" s="121"/>
      <c r="D49" s="121"/>
    </row>
    <row r="50" spans="1:4" x14ac:dyDescent="0.25">
      <c r="A50" s="40">
        <v>43</v>
      </c>
      <c r="B50" s="121"/>
      <c r="C50" s="121"/>
      <c r="D50" s="121"/>
    </row>
    <row r="51" spans="1:4" x14ac:dyDescent="0.25">
      <c r="A51" s="40">
        <v>44</v>
      </c>
      <c r="B51" s="121"/>
      <c r="C51" s="121"/>
      <c r="D51" s="121"/>
    </row>
    <row r="52" spans="1:4" x14ac:dyDescent="0.25">
      <c r="A52" s="40">
        <v>45</v>
      </c>
      <c r="B52" s="121"/>
      <c r="C52" s="121"/>
      <c r="D52" s="121"/>
    </row>
    <row r="53" spans="1:4" x14ac:dyDescent="0.25">
      <c r="A53" s="40">
        <v>46</v>
      </c>
      <c r="B53" s="121"/>
      <c r="C53" s="121"/>
      <c r="D53" s="121"/>
    </row>
    <row r="54" spans="1:4" x14ac:dyDescent="0.25">
      <c r="A54" s="40">
        <v>47</v>
      </c>
      <c r="B54" s="121"/>
      <c r="C54" s="121"/>
      <c r="D54" s="121"/>
    </row>
    <row r="55" spans="1:4" x14ac:dyDescent="0.25">
      <c r="A55" s="40">
        <v>48</v>
      </c>
      <c r="B55" s="121"/>
      <c r="C55" s="121"/>
      <c r="D55" s="121"/>
    </row>
    <row r="56" spans="1:4" x14ac:dyDescent="0.25">
      <c r="A56" s="40">
        <v>49</v>
      </c>
      <c r="B56" s="121"/>
      <c r="C56" s="121"/>
      <c r="D56" s="121"/>
    </row>
    <row r="57" spans="1:4" x14ac:dyDescent="0.25">
      <c r="A57" s="40">
        <v>50</v>
      </c>
      <c r="B57" s="121"/>
      <c r="C57" s="121"/>
      <c r="D57" s="121"/>
    </row>
    <row r="58" spans="1:4" x14ac:dyDescent="0.25">
      <c r="A58" s="40">
        <v>51</v>
      </c>
      <c r="B58" s="121"/>
      <c r="C58" s="121"/>
      <c r="D58" s="121"/>
    </row>
    <row r="59" spans="1:4" x14ac:dyDescent="0.25">
      <c r="A59" s="40">
        <v>52</v>
      </c>
      <c r="B59" s="121"/>
      <c r="C59" s="121"/>
      <c r="D59" s="121"/>
    </row>
    <row r="60" spans="1:4" x14ac:dyDescent="0.25">
      <c r="A60" s="40">
        <v>53</v>
      </c>
      <c r="B60" s="121"/>
      <c r="C60" s="121"/>
      <c r="D60" s="121"/>
    </row>
    <row r="61" spans="1:4" x14ac:dyDescent="0.25">
      <c r="A61" s="40">
        <v>54</v>
      </c>
      <c r="B61" s="121"/>
      <c r="C61" s="121"/>
      <c r="D61" s="121"/>
    </row>
    <row r="62" spans="1:4" x14ac:dyDescent="0.25">
      <c r="A62" s="40">
        <v>55</v>
      </c>
      <c r="B62" s="121"/>
      <c r="C62" s="121"/>
      <c r="D62" s="121"/>
    </row>
    <row r="63" spans="1:4" x14ac:dyDescent="0.25">
      <c r="A63" s="40">
        <v>56</v>
      </c>
      <c r="B63" s="121"/>
      <c r="C63" s="121"/>
      <c r="D63" s="121"/>
    </row>
    <row r="64" spans="1:4" x14ac:dyDescent="0.25">
      <c r="A64" s="40">
        <v>57</v>
      </c>
      <c r="B64" s="121"/>
      <c r="C64" s="121"/>
      <c r="D64" s="121"/>
    </row>
    <row r="65" spans="1:4" x14ac:dyDescent="0.25">
      <c r="A65" s="40">
        <v>58</v>
      </c>
      <c r="B65" s="121"/>
      <c r="C65" s="121"/>
      <c r="D65" s="121"/>
    </row>
    <row r="66" spans="1:4" x14ac:dyDescent="0.25">
      <c r="A66" s="40">
        <v>59</v>
      </c>
      <c r="B66" s="121"/>
      <c r="C66" s="121"/>
      <c r="D66" s="121"/>
    </row>
    <row r="67" spans="1:4" x14ac:dyDescent="0.25">
      <c r="A67" s="40">
        <v>60</v>
      </c>
      <c r="B67" s="121"/>
      <c r="C67" s="121"/>
      <c r="D67" s="121"/>
    </row>
    <row r="68" spans="1:4" x14ac:dyDescent="0.25">
      <c r="A68" s="40">
        <v>61</v>
      </c>
      <c r="B68" s="121"/>
      <c r="C68" s="121"/>
      <c r="D68" s="121"/>
    </row>
    <row r="69" spans="1:4" x14ac:dyDescent="0.25">
      <c r="A69" s="40">
        <v>62</v>
      </c>
      <c r="B69" s="121"/>
      <c r="C69" s="121"/>
      <c r="D69" s="121"/>
    </row>
    <row r="70" spans="1:4" x14ac:dyDescent="0.25">
      <c r="A70" s="40">
        <v>63</v>
      </c>
      <c r="B70" s="121"/>
      <c r="C70" s="121"/>
      <c r="D70" s="121"/>
    </row>
    <row r="71" spans="1:4" x14ac:dyDescent="0.25">
      <c r="A71" s="40">
        <v>64</v>
      </c>
      <c r="B71" s="121"/>
      <c r="C71" s="121"/>
      <c r="D71" s="121"/>
    </row>
    <row r="72" spans="1:4" x14ac:dyDescent="0.25">
      <c r="A72" s="40">
        <v>65</v>
      </c>
      <c r="B72" s="121"/>
      <c r="C72" s="121"/>
      <c r="D72" s="121"/>
    </row>
    <row r="73" spans="1:4" x14ac:dyDescent="0.25">
      <c r="A73" s="40">
        <v>66</v>
      </c>
      <c r="B73" s="121"/>
      <c r="C73" s="121"/>
      <c r="D73" s="121"/>
    </row>
    <row r="74" spans="1:4" x14ac:dyDescent="0.25">
      <c r="A74" s="40">
        <v>67</v>
      </c>
      <c r="B74" s="121"/>
      <c r="C74" s="121"/>
      <c r="D74" s="121"/>
    </row>
    <row r="75" spans="1:4" x14ac:dyDescent="0.25">
      <c r="A75" s="40">
        <v>68</v>
      </c>
      <c r="B75" s="121"/>
      <c r="C75" s="121"/>
      <c r="D75" s="121"/>
    </row>
    <row r="76" spans="1:4" x14ac:dyDescent="0.25">
      <c r="A76" s="40">
        <v>69</v>
      </c>
      <c r="B76" s="121"/>
      <c r="C76" s="121"/>
      <c r="D76" s="121"/>
    </row>
    <row r="77" spans="1:4" x14ac:dyDescent="0.25">
      <c r="A77" s="40">
        <v>70</v>
      </c>
      <c r="B77" s="121"/>
      <c r="C77" s="121"/>
      <c r="D77" s="121"/>
    </row>
    <row r="78" spans="1:4" x14ac:dyDescent="0.25">
      <c r="A78" s="40">
        <v>71</v>
      </c>
      <c r="B78" s="121"/>
      <c r="C78" s="121"/>
      <c r="D78" s="121"/>
    </row>
    <row r="79" spans="1:4" x14ac:dyDescent="0.25">
      <c r="A79" s="40">
        <v>72</v>
      </c>
      <c r="B79" s="121"/>
      <c r="C79" s="121"/>
      <c r="D79" s="121"/>
    </row>
    <row r="80" spans="1:4" x14ac:dyDescent="0.25">
      <c r="A80" s="40">
        <v>73</v>
      </c>
      <c r="B80" s="121"/>
      <c r="C80" s="121"/>
      <c r="D80" s="121"/>
    </row>
    <row r="81" spans="1:4" x14ac:dyDescent="0.25">
      <c r="A81" s="40">
        <v>74</v>
      </c>
      <c r="B81" s="121"/>
      <c r="C81" s="121"/>
      <c r="D81" s="121"/>
    </row>
    <row r="82" spans="1:4" x14ac:dyDescent="0.25">
      <c r="A82" s="40">
        <v>75</v>
      </c>
      <c r="B82" s="121"/>
      <c r="C82" s="121"/>
      <c r="D82" s="121"/>
    </row>
    <row r="83" spans="1:4" x14ac:dyDescent="0.25">
      <c r="A83" s="40">
        <v>76</v>
      </c>
      <c r="B83" s="121"/>
      <c r="C83" s="121"/>
      <c r="D83" s="121"/>
    </row>
    <row r="84" spans="1:4" x14ac:dyDescent="0.25">
      <c r="A84" s="40">
        <v>77</v>
      </c>
      <c r="B84" s="121"/>
      <c r="C84" s="121"/>
      <c r="D84" s="121"/>
    </row>
    <row r="85" spans="1:4" x14ac:dyDescent="0.25">
      <c r="A85" s="40">
        <v>78</v>
      </c>
      <c r="B85" s="121"/>
      <c r="C85" s="121"/>
      <c r="D85" s="121"/>
    </row>
    <row r="86" spans="1:4" x14ac:dyDescent="0.25">
      <c r="A86" s="40">
        <v>79</v>
      </c>
      <c r="B86" s="121"/>
      <c r="C86" s="121"/>
      <c r="D86" s="121"/>
    </row>
    <row r="87" spans="1:4" x14ac:dyDescent="0.25">
      <c r="A87" s="40">
        <v>80</v>
      </c>
      <c r="B87" s="121"/>
      <c r="C87" s="121"/>
      <c r="D87" s="121"/>
    </row>
    <row r="88" spans="1:4" x14ac:dyDescent="0.25">
      <c r="A88" s="40">
        <v>81</v>
      </c>
      <c r="B88" s="121"/>
      <c r="C88" s="121"/>
      <c r="D88" s="121"/>
    </row>
    <row r="89" spans="1:4" x14ac:dyDescent="0.25">
      <c r="A89" s="40">
        <v>82</v>
      </c>
      <c r="B89" s="121"/>
      <c r="C89" s="121"/>
      <c r="D89" s="121"/>
    </row>
    <row r="90" spans="1:4" x14ac:dyDescent="0.25">
      <c r="A90" s="40">
        <v>83</v>
      </c>
      <c r="B90" s="121"/>
      <c r="C90" s="121"/>
      <c r="D90" s="121"/>
    </row>
    <row r="91" spans="1:4" x14ac:dyDescent="0.25">
      <c r="A91" s="40">
        <v>84</v>
      </c>
      <c r="B91" s="121"/>
      <c r="C91" s="121"/>
      <c r="D91" s="121"/>
    </row>
    <row r="92" spans="1:4" x14ac:dyDescent="0.25">
      <c r="A92" s="40">
        <v>85</v>
      </c>
      <c r="B92" s="121"/>
      <c r="C92" s="121"/>
      <c r="D92" s="121"/>
    </row>
    <row r="93" spans="1:4" x14ac:dyDescent="0.25">
      <c r="A93" s="40">
        <v>86</v>
      </c>
      <c r="B93" s="121"/>
      <c r="C93" s="121"/>
      <c r="D93" s="121"/>
    </row>
    <row r="94" spans="1:4" x14ac:dyDescent="0.25">
      <c r="A94" s="40">
        <v>87</v>
      </c>
      <c r="B94" s="121"/>
      <c r="C94" s="121"/>
      <c r="D94" s="121"/>
    </row>
    <row r="95" spans="1:4" x14ac:dyDescent="0.25">
      <c r="A95" s="40">
        <v>88</v>
      </c>
      <c r="B95" s="121"/>
      <c r="C95" s="121"/>
      <c r="D95" s="121"/>
    </row>
    <row r="96" spans="1:4" x14ac:dyDescent="0.25">
      <c r="A96" s="40">
        <v>89</v>
      </c>
      <c r="B96" s="121"/>
      <c r="C96" s="121"/>
      <c r="D96" s="121"/>
    </row>
    <row r="97" spans="1:4" x14ac:dyDescent="0.25">
      <c r="A97" s="40">
        <v>90</v>
      </c>
      <c r="B97" s="121"/>
      <c r="C97" s="121"/>
      <c r="D97" s="121"/>
    </row>
    <row r="98" spans="1:4" x14ac:dyDescent="0.25">
      <c r="A98" s="40">
        <v>91</v>
      </c>
      <c r="B98" s="121"/>
      <c r="C98" s="121"/>
      <c r="D98" s="121"/>
    </row>
    <row r="99" spans="1:4" x14ac:dyDescent="0.25">
      <c r="A99" s="40">
        <v>92</v>
      </c>
      <c r="B99" s="121"/>
      <c r="C99" s="121"/>
      <c r="D99" s="121"/>
    </row>
    <row r="100" spans="1:4" x14ac:dyDescent="0.25">
      <c r="A100" s="40">
        <v>93</v>
      </c>
      <c r="B100" s="121"/>
      <c r="C100" s="121"/>
      <c r="D100" s="121"/>
    </row>
    <row r="101" spans="1:4" x14ac:dyDescent="0.25">
      <c r="A101" s="40">
        <v>94</v>
      </c>
      <c r="B101" s="121"/>
      <c r="C101" s="121"/>
      <c r="D101" s="121"/>
    </row>
    <row r="102" spans="1:4" x14ac:dyDescent="0.25">
      <c r="A102" s="40">
        <v>95</v>
      </c>
      <c r="B102" s="121"/>
      <c r="C102" s="121"/>
      <c r="D102" s="121"/>
    </row>
    <row r="103" spans="1:4" x14ac:dyDescent="0.25">
      <c r="A103" s="40">
        <v>96</v>
      </c>
      <c r="B103" s="121"/>
      <c r="C103" s="121"/>
      <c r="D103" s="121"/>
    </row>
    <row r="104" spans="1:4" x14ac:dyDescent="0.25">
      <c r="A104" s="40">
        <v>97</v>
      </c>
      <c r="B104" s="121"/>
      <c r="C104" s="121"/>
      <c r="D104" s="121"/>
    </row>
    <row r="105" spans="1:4" x14ac:dyDescent="0.25">
      <c r="A105" s="40">
        <v>98</v>
      </c>
      <c r="B105" s="121"/>
      <c r="C105" s="121"/>
      <c r="D105" s="121"/>
    </row>
    <row r="106" spans="1:4" x14ac:dyDescent="0.25">
      <c r="A106" s="40">
        <v>99</v>
      </c>
      <c r="B106" s="121"/>
      <c r="C106" s="121"/>
      <c r="D106" s="121"/>
    </row>
    <row r="107" spans="1:4" x14ac:dyDescent="0.25">
      <c r="A107" s="40">
        <v>100</v>
      </c>
      <c r="B107" s="121"/>
      <c r="C107" s="121"/>
      <c r="D107" s="121"/>
    </row>
    <row r="108" spans="1:4" x14ac:dyDescent="0.25">
      <c r="A108" s="40">
        <v>101</v>
      </c>
      <c r="B108" s="121"/>
      <c r="C108" s="121"/>
      <c r="D108" s="121"/>
    </row>
    <row r="109" spans="1:4" x14ac:dyDescent="0.25">
      <c r="A109" s="40">
        <v>102</v>
      </c>
      <c r="B109" s="121"/>
      <c r="C109" s="121"/>
      <c r="D109" s="121"/>
    </row>
    <row r="110" spans="1:4" x14ac:dyDescent="0.25">
      <c r="A110" s="40">
        <v>103</v>
      </c>
      <c r="B110" s="121"/>
      <c r="C110" s="121"/>
      <c r="D110" s="121"/>
    </row>
    <row r="111" spans="1:4" x14ac:dyDescent="0.25">
      <c r="A111" s="40">
        <v>104</v>
      </c>
      <c r="B111" s="121"/>
      <c r="C111" s="121"/>
      <c r="D111" s="121"/>
    </row>
    <row r="112" spans="1:4" x14ac:dyDescent="0.25">
      <c r="A112" s="40">
        <v>105</v>
      </c>
      <c r="B112" s="121"/>
      <c r="C112" s="121"/>
      <c r="D112" s="121"/>
    </row>
    <row r="113" spans="1:4" x14ac:dyDescent="0.25">
      <c r="A113" s="40">
        <v>106</v>
      </c>
      <c r="B113" s="121"/>
      <c r="C113" s="121"/>
      <c r="D113" s="121"/>
    </row>
    <row r="114" spans="1:4" x14ac:dyDescent="0.25">
      <c r="A114" s="40">
        <v>107</v>
      </c>
      <c r="B114" s="121"/>
      <c r="C114" s="121"/>
      <c r="D114" s="121"/>
    </row>
    <row r="115" spans="1:4" x14ac:dyDescent="0.25">
      <c r="A115" s="40">
        <v>108</v>
      </c>
      <c r="B115" s="121"/>
      <c r="C115" s="121"/>
      <c r="D115" s="121"/>
    </row>
    <row r="116" spans="1:4" x14ac:dyDescent="0.25">
      <c r="A116" s="40">
        <v>109</v>
      </c>
      <c r="B116" s="121"/>
      <c r="C116" s="121"/>
      <c r="D116" s="121"/>
    </row>
    <row r="117" spans="1:4" x14ac:dyDescent="0.25">
      <c r="A117" s="40">
        <v>110</v>
      </c>
      <c r="B117" s="121"/>
      <c r="C117" s="121"/>
      <c r="D117" s="121"/>
    </row>
    <row r="118" spans="1:4" x14ac:dyDescent="0.25">
      <c r="A118" s="40">
        <v>111</v>
      </c>
      <c r="B118" s="121"/>
      <c r="C118" s="121"/>
      <c r="D118" s="121"/>
    </row>
    <row r="119" spans="1:4" x14ac:dyDescent="0.25">
      <c r="A119" s="40">
        <v>112</v>
      </c>
      <c r="B119" s="121"/>
      <c r="C119" s="121"/>
      <c r="D119" s="121"/>
    </row>
    <row r="120" spans="1:4" x14ac:dyDescent="0.25">
      <c r="A120" s="40">
        <v>113</v>
      </c>
      <c r="B120" s="121"/>
      <c r="C120" s="121"/>
      <c r="D120" s="121"/>
    </row>
    <row r="121" spans="1:4" x14ac:dyDescent="0.25">
      <c r="A121" s="40">
        <v>114</v>
      </c>
      <c r="B121" s="121"/>
      <c r="C121" s="121"/>
      <c r="D121" s="121"/>
    </row>
    <row r="122" spans="1:4" x14ac:dyDescent="0.25">
      <c r="A122" s="40">
        <v>115</v>
      </c>
      <c r="B122" s="121"/>
      <c r="C122" s="121"/>
      <c r="D122" s="121"/>
    </row>
    <row r="123" spans="1:4" x14ac:dyDescent="0.25">
      <c r="A123" s="40">
        <v>116</v>
      </c>
      <c r="B123" s="121"/>
      <c r="C123" s="121"/>
      <c r="D123" s="121"/>
    </row>
    <row r="124" spans="1:4" x14ac:dyDescent="0.25">
      <c r="A124" s="40">
        <v>117</v>
      </c>
      <c r="B124" s="121"/>
      <c r="C124" s="121"/>
      <c r="D124" s="121"/>
    </row>
    <row r="125" spans="1:4" x14ac:dyDescent="0.25">
      <c r="A125" s="40">
        <v>118</v>
      </c>
      <c r="B125" s="121"/>
      <c r="C125" s="121"/>
      <c r="D125" s="121"/>
    </row>
    <row r="126" spans="1:4" x14ac:dyDescent="0.25">
      <c r="A126" s="40">
        <v>119</v>
      </c>
      <c r="B126" s="121"/>
      <c r="C126" s="121"/>
      <c r="D126" s="121"/>
    </row>
    <row r="127" spans="1:4" x14ac:dyDescent="0.25">
      <c r="A127" s="40">
        <v>120</v>
      </c>
      <c r="B127" s="121"/>
      <c r="C127" s="121"/>
      <c r="D127" s="121"/>
    </row>
    <row r="128" spans="1:4" x14ac:dyDescent="0.25">
      <c r="A128" s="40">
        <v>121</v>
      </c>
      <c r="B128" s="121"/>
      <c r="C128" s="121"/>
      <c r="D128" s="121"/>
    </row>
    <row r="129" spans="1:4" x14ac:dyDescent="0.25">
      <c r="A129" s="40">
        <v>122</v>
      </c>
      <c r="B129" s="121"/>
      <c r="C129" s="121"/>
      <c r="D129" s="121"/>
    </row>
    <row r="130" spans="1:4" x14ac:dyDescent="0.25">
      <c r="A130" s="40">
        <v>123</v>
      </c>
      <c r="B130" s="121"/>
      <c r="C130" s="121"/>
      <c r="D130" s="121"/>
    </row>
    <row r="131" spans="1:4" x14ac:dyDescent="0.25">
      <c r="A131" s="40">
        <v>124</v>
      </c>
      <c r="B131" s="121"/>
      <c r="C131" s="121"/>
      <c r="D131" s="121"/>
    </row>
    <row r="132" spans="1:4" x14ac:dyDescent="0.25">
      <c r="A132" s="40">
        <v>125</v>
      </c>
      <c r="B132" s="121"/>
      <c r="C132" s="121"/>
      <c r="D132" s="121"/>
    </row>
    <row r="133" spans="1:4" x14ac:dyDescent="0.25">
      <c r="A133" s="40">
        <v>126</v>
      </c>
      <c r="B133" s="121"/>
      <c r="C133" s="121"/>
      <c r="D133" s="121"/>
    </row>
    <row r="134" spans="1:4" x14ac:dyDescent="0.25">
      <c r="A134" s="40">
        <v>127</v>
      </c>
      <c r="B134" s="121"/>
      <c r="C134" s="121"/>
      <c r="D134" s="121"/>
    </row>
    <row r="135" spans="1:4" x14ac:dyDescent="0.25">
      <c r="A135" s="40">
        <v>128</v>
      </c>
      <c r="B135" s="121"/>
      <c r="C135" s="121"/>
      <c r="D135" s="121"/>
    </row>
    <row r="136" spans="1:4" x14ac:dyDescent="0.25">
      <c r="A136" s="40">
        <v>129</v>
      </c>
      <c r="B136" s="121"/>
      <c r="C136" s="121"/>
      <c r="D136" s="121"/>
    </row>
    <row r="137" spans="1:4" x14ac:dyDescent="0.25">
      <c r="A137" s="40">
        <v>130</v>
      </c>
      <c r="B137" s="121"/>
      <c r="C137" s="121"/>
      <c r="D137" s="121"/>
    </row>
    <row r="138" spans="1:4" x14ac:dyDescent="0.25">
      <c r="A138" s="40">
        <v>131</v>
      </c>
      <c r="B138" s="121"/>
      <c r="C138" s="121"/>
      <c r="D138" s="121"/>
    </row>
    <row r="139" spans="1:4" x14ac:dyDescent="0.25">
      <c r="A139" s="40">
        <v>132</v>
      </c>
      <c r="B139" s="121"/>
      <c r="C139" s="121"/>
      <c r="D139" s="121"/>
    </row>
    <row r="140" spans="1:4" x14ac:dyDescent="0.25">
      <c r="A140" s="40">
        <v>133</v>
      </c>
      <c r="B140" s="121"/>
      <c r="C140" s="121"/>
      <c r="D140" s="121"/>
    </row>
    <row r="141" spans="1:4" x14ac:dyDescent="0.25">
      <c r="A141" s="40">
        <v>134</v>
      </c>
      <c r="B141" s="121"/>
      <c r="C141" s="121"/>
      <c r="D141" s="121"/>
    </row>
    <row r="142" spans="1:4" x14ac:dyDescent="0.25">
      <c r="A142" s="40">
        <v>135</v>
      </c>
      <c r="B142" s="121"/>
      <c r="C142" s="121"/>
      <c r="D142" s="121"/>
    </row>
    <row r="143" spans="1:4" x14ac:dyDescent="0.25">
      <c r="A143" s="40">
        <v>136</v>
      </c>
      <c r="B143" s="121"/>
      <c r="C143" s="121"/>
      <c r="D143" s="121"/>
    </row>
    <row r="144" spans="1:4" x14ac:dyDescent="0.25">
      <c r="A144" s="40">
        <v>137</v>
      </c>
      <c r="B144" s="121"/>
      <c r="C144" s="121"/>
      <c r="D144" s="121"/>
    </row>
    <row r="145" spans="1:4" x14ac:dyDescent="0.25">
      <c r="A145" s="40">
        <v>138</v>
      </c>
      <c r="B145" s="121"/>
      <c r="C145" s="121"/>
      <c r="D145" s="121"/>
    </row>
    <row r="146" spans="1:4" x14ac:dyDescent="0.25">
      <c r="A146" s="40">
        <v>139</v>
      </c>
      <c r="B146" s="121"/>
      <c r="C146" s="121"/>
      <c r="D146" s="121"/>
    </row>
    <row r="147" spans="1:4" x14ac:dyDescent="0.25">
      <c r="A147" s="40">
        <v>140</v>
      </c>
      <c r="B147" s="121"/>
      <c r="C147" s="121"/>
      <c r="D147" s="121"/>
    </row>
    <row r="148" spans="1:4" x14ac:dyDescent="0.25">
      <c r="A148" s="40">
        <v>141</v>
      </c>
      <c r="B148" s="121"/>
      <c r="C148" s="121"/>
      <c r="D148" s="121"/>
    </row>
    <row r="149" spans="1:4" x14ac:dyDescent="0.25">
      <c r="A149" s="40">
        <v>142</v>
      </c>
      <c r="B149" s="121"/>
      <c r="C149" s="121"/>
      <c r="D149" s="121"/>
    </row>
    <row r="150" spans="1:4" x14ac:dyDescent="0.25">
      <c r="A150" s="40">
        <v>143</v>
      </c>
      <c r="B150" s="121"/>
      <c r="C150" s="121"/>
      <c r="D150" s="121"/>
    </row>
    <row r="151" spans="1:4" x14ac:dyDescent="0.25">
      <c r="A151" s="40">
        <v>144</v>
      </c>
      <c r="B151" s="121"/>
      <c r="C151" s="121"/>
      <c r="D151" s="121"/>
    </row>
    <row r="152" spans="1:4" x14ac:dyDescent="0.25">
      <c r="A152" s="40">
        <v>145</v>
      </c>
      <c r="B152" s="121"/>
      <c r="C152" s="121"/>
      <c r="D152" s="121"/>
    </row>
    <row r="153" spans="1:4" x14ac:dyDescent="0.25">
      <c r="A153" s="40">
        <v>146</v>
      </c>
      <c r="B153" s="121"/>
      <c r="C153" s="121"/>
      <c r="D153" s="121"/>
    </row>
    <row r="154" spans="1:4" x14ac:dyDescent="0.25">
      <c r="A154" s="40">
        <v>147</v>
      </c>
      <c r="B154" s="121"/>
      <c r="C154" s="121"/>
      <c r="D154" s="121"/>
    </row>
    <row r="155" spans="1:4" x14ac:dyDescent="0.25">
      <c r="A155" s="40">
        <v>148</v>
      </c>
      <c r="B155" s="121"/>
      <c r="C155" s="121"/>
      <c r="D155" s="121"/>
    </row>
    <row r="156" spans="1:4" x14ac:dyDescent="0.25">
      <c r="A156" s="40">
        <v>149</v>
      </c>
      <c r="B156" s="121"/>
      <c r="C156" s="121"/>
      <c r="D156" s="121"/>
    </row>
    <row r="157" spans="1:4" x14ac:dyDescent="0.25">
      <c r="A157" s="40">
        <v>150</v>
      </c>
      <c r="B157" s="121"/>
      <c r="C157" s="121"/>
      <c r="D157" s="121"/>
    </row>
    <row r="158" spans="1:4" x14ac:dyDescent="0.25">
      <c r="A158" s="40">
        <v>151</v>
      </c>
      <c r="B158" s="121"/>
      <c r="C158" s="121"/>
      <c r="D158" s="121"/>
    </row>
    <row r="159" spans="1:4" x14ac:dyDescent="0.25">
      <c r="A159" s="40">
        <v>152</v>
      </c>
      <c r="B159" s="121"/>
      <c r="C159" s="121"/>
      <c r="D159" s="121"/>
    </row>
    <row r="160" spans="1:4" x14ac:dyDescent="0.25">
      <c r="A160" s="40">
        <v>153</v>
      </c>
      <c r="B160" s="121"/>
      <c r="C160" s="121"/>
      <c r="D160" s="121"/>
    </row>
    <row r="161" spans="1:4" x14ac:dyDescent="0.25">
      <c r="A161" s="40">
        <v>154</v>
      </c>
      <c r="B161" s="121"/>
      <c r="C161" s="121"/>
      <c r="D161" s="121"/>
    </row>
    <row r="162" spans="1:4" x14ac:dyDescent="0.25">
      <c r="A162" s="40">
        <v>155</v>
      </c>
      <c r="B162" s="121"/>
      <c r="C162" s="121"/>
      <c r="D162" s="121"/>
    </row>
    <row r="163" spans="1:4" x14ac:dyDescent="0.25">
      <c r="A163" s="40">
        <v>156</v>
      </c>
      <c r="B163" s="121"/>
      <c r="C163" s="121"/>
      <c r="D163" s="121"/>
    </row>
    <row r="164" spans="1:4" x14ac:dyDescent="0.25">
      <c r="A164" s="40">
        <v>157</v>
      </c>
      <c r="B164" s="121"/>
      <c r="C164" s="121"/>
      <c r="D164" s="121"/>
    </row>
    <row r="165" spans="1:4" x14ac:dyDescent="0.25">
      <c r="A165" s="40">
        <v>158</v>
      </c>
      <c r="B165" s="121"/>
      <c r="C165" s="121"/>
      <c r="D165" s="121"/>
    </row>
    <row r="166" spans="1:4" x14ac:dyDescent="0.25">
      <c r="A166" s="40">
        <v>159</v>
      </c>
      <c r="B166" s="121"/>
      <c r="C166" s="121"/>
      <c r="D166" s="121"/>
    </row>
    <row r="167" spans="1:4" x14ac:dyDescent="0.25">
      <c r="A167" s="40">
        <v>160</v>
      </c>
      <c r="B167" s="121"/>
      <c r="C167" s="121"/>
      <c r="D167" s="121"/>
    </row>
    <row r="168" spans="1:4" x14ac:dyDescent="0.25">
      <c r="A168" s="40">
        <v>161</v>
      </c>
      <c r="B168" s="121"/>
      <c r="C168" s="121"/>
      <c r="D168" s="121"/>
    </row>
    <row r="169" spans="1:4" x14ac:dyDescent="0.25">
      <c r="A169" s="40">
        <v>162</v>
      </c>
      <c r="B169" s="121"/>
      <c r="C169" s="121"/>
      <c r="D169" s="121"/>
    </row>
    <row r="170" spans="1:4" x14ac:dyDescent="0.25">
      <c r="A170" s="40">
        <v>163</v>
      </c>
      <c r="B170" s="121"/>
      <c r="C170" s="121"/>
      <c r="D170" s="121"/>
    </row>
    <row r="171" spans="1:4" x14ac:dyDescent="0.25">
      <c r="A171" s="40">
        <v>164</v>
      </c>
      <c r="B171" s="121"/>
      <c r="C171" s="121"/>
      <c r="D171" s="121"/>
    </row>
    <row r="172" spans="1:4" x14ac:dyDescent="0.25">
      <c r="A172" s="40">
        <v>165</v>
      </c>
      <c r="B172" s="121"/>
      <c r="C172" s="121"/>
      <c r="D172" s="121"/>
    </row>
    <row r="173" spans="1:4" x14ac:dyDescent="0.25">
      <c r="A173" s="40">
        <v>166</v>
      </c>
      <c r="B173" s="121"/>
      <c r="C173" s="121"/>
      <c r="D173" s="121"/>
    </row>
    <row r="174" spans="1:4" x14ac:dyDescent="0.25">
      <c r="A174" s="40">
        <v>167</v>
      </c>
      <c r="B174" s="121"/>
      <c r="C174" s="121"/>
      <c r="D174" s="121"/>
    </row>
    <row r="175" spans="1:4" x14ac:dyDescent="0.25">
      <c r="A175" s="40">
        <v>168</v>
      </c>
      <c r="B175" s="121"/>
      <c r="C175" s="121"/>
      <c r="D175" s="121"/>
    </row>
    <row r="176" spans="1:4" x14ac:dyDescent="0.25">
      <c r="A176" s="40">
        <v>169</v>
      </c>
      <c r="B176" s="121"/>
      <c r="C176" s="121"/>
      <c r="D176" s="121"/>
    </row>
    <row r="177" spans="1:4" x14ac:dyDescent="0.25">
      <c r="A177" s="40">
        <v>170</v>
      </c>
      <c r="B177" s="121"/>
      <c r="C177" s="121"/>
      <c r="D177" s="121"/>
    </row>
    <row r="178" spans="1:4" x14ac:dyDescent="0.25">
      <c r="A178" s="40">
        <v>171</v>
      </c>
      <c r="B178" s="121"/>
      <c r="C178" s="121"/>
      <c r="D178" s="121"/>
    </row>
    <row r="179" spans="1:4" x14ac:dyDescent="0.25">
      <c r="A179" s="40">
        <v>172</v>
      </c>
      <c r="B179" s="121"/>
      <c r="C179" s="121"/>
      <c r="D179" s="121"/>
    </row>
    <row r="180" spans="1:4" x14ac:dyDescent="0.25">
      <c r="A180" s="40">
        <v>173</v>
      </c>
      <c r="B180" s="121"/>
      <c r="C180" s="121"/>
      <c r="D180" s="121"/>
    </row>
    <row r="181" spans="1:4" x14ac:dyDescent="0.25">
      <c r="A181" s="40">
        <v>174</v>
      </c>
      <c r="B181" s="121"/>
      <c r="C181" s="121"/>
      <c r="D181" s="121"/>
    </row>
    <row r="182" spans="1:4" x14ac:dyDescent="0.25">
      <c r="A182" s="40">
        <v>175</v>
      </c>
      <c r="B182" s="121"/>
      <c r="C182" s="121"/>
      <c r="D182" s="121"/>
    </row>
    <row r="183" spans="1:4" x14ac:dyDescent="0.25">
      <c r="A183" s="40">
        <v>176</v>
      </c>
      <c r="B183" s="121"/>
      <c r="C183" s="121"/>
      <c r="D183" s="121"/>
    </row>
    <row r="184" spans="1:4" x14ac:dyDescent="0.25">
      <c r="A184" s="40">
        <v>177</v>
      </c>
      <c r="B184" s="121"/>
      <c r="C184" s="121"/>
      <c r="D184" s="121"/>
    </row>
    <row r="185" spans="1:4" x14ac:dyDescent="0.25">
      <c r="A185" s="40">
        <v>178</v>
      </c>
      <c r="B185" s="121"/>
      <c r="C185" s="121"/>
      <c r="D185" s="121"/>
    </row>
    <row r="186" spans="1:4" x14ac:dyDescent="0.25">
      <c r="A186" s="40">
        <v>179</v>
      </c>
      <c r="B186" s="121"/>
      <c r="C186" s="121"/>
      <c r="D186" s="121"/>
    </row>
    <row r="187" spans="1:4" x14ac:dyDescent="0.25">
      <c r="A187" s="40">
        <v>180</v>
      </c>
      <c r="B187" s="121"/>
      <c r="C187" s="121"/>
      <c r="D187" s="121"/>
    </row>
    <row r="188" spans="1:4" x14ac:dyDescent="0.25">
      <c r="A188" s="40">
        <v>181</v>
      </c>
      <c r="B188" s="121"/>
      <c r="C188" s="121"/>
      <c r="D188" s="121"/>
    </row>
    <row r="189" spans="1:4" x14ac:dyDescent="0.25">
      <c r="A189" s="40">
        <v>182</v>
      </c>
      <c r="B189" s="121"/>
      <c r="C189" s="121"/>
      <c r="D189" s="121"/>
    </row>
    <row r="190" spans="1:4" x14ac:dyDescent="0.25">
      <c r="A190" s="40">
        <v>183</v>
      </c>
      <c r="B190" s="121"/>
      <c r="C190" s="121"/>
      <c r="D190" s="121"/>
    </row>
    <row r="191" spans="1:4" x14ac:dyDescent="0.25">
      <c r="A191" s="40">
        <v>184</v>
      </c>
      <c r="B191" s="121"/>
      <c r="C191" s="121"/>
      <c r="D191" s="121"/>
    </row>
    <row r="192" spans="1:4" x14ac:dyDescent="0.25">
      <c r="A192" s="40">
        <v>185</v>
      </c>
      <c r="B192" s="121"/>
      <c r="C192" s="121"/>
      <c r="D192" s="121"/>
    </row>
    <row r="193" spans="1:4" x14ac:dyDescent="0.25">
      <c r="A193" s="40">
        <v>186</v>
      </c>
      <c r="B193" s="121"/>
      <c r="C193" s="121"/>
      <c r="D193" s="121"/>
    </row>
    <row r="194" spans="1:4" x14ac:dyDescent="0.25">
      <c r="A194" s="40">
        <v>187</v>
      </c>
      <c r="B194" s="121"/>
      <c r="C194" s="121"/>
      <c r="D194" s="121"/>
    </row>
    <row r="195" spans="1:4" x14ac:dyDescent="0.25">
      <c r="A195" s="40">
        <v>188</v>
      </c>
      <c r="B195" s="121"/>
      <c r="C195" s="121"/>
      <c r="D195" s="121"/>
    </row>
    <row r="196" spans="1:4" x14ac:dyDescent="0.25">
      <c r="A196" s="40">
        <v>189</v>
      </c>
      <c r="B196" s="121"/>
      <c r="C196" s="121"/>
      <c r="D196" s="121"/>
    </row>
    <row r="197" spans="1:4" x14ac:dyDescent="0.25">
      <c r="A197" s="40">
        <v>190</v>
      </c>
      <c r="B197" s="121"/>
      <c r="C197" s="121"/>
      <c r="D197" s="121"/>
    </row>
    <row r="198" spans="1:4" x14ac:dyDescent="0.25">
      <c r="A198" s="40">
        <v>191</v>
      </c>
      <c r="B198" s="121"/>
      <c r="C198" s="121"/>
      <c r="D198" s="121"/>
    </row>
    <row r="199" spans="1:4" x14ac:dyDescent="0.25">
      <c r="A199" s="40">
        <v>192</v>
      </c>
      <c r="B199" s="121"/>
      <c r="C199" s="121"/>
      <c r="D199" s="121"/>
    </row>
    <row r="200" spans="1:4" x14ac:dyDescent="0.25">
      <c r="A200" s="40">
        <v>193</v>
      </c>
      <c r="B200" s="121"/>
      <c r="C200" s="121"/>
      <c r="D200" s="121"/>
    </row>
    <row r="201" spans="1:4" x14ac:dyDescent="0.25">
      <c r="A201" s="40">
        <v>194</v>
      </c>
      <c r="B201" s="121"/>
      <c r="C201" s="121"/>
      <c r="D201" s="121"/>
    </row>
    <row r="202" spans="1:4" x14ac:dyDescent="0.25">
      <c r="A202" s="40">
        <v>195</v>
      </c>
      <c r="B202" s="121"/>
      <c r="C202" s="121"/>
      <c r="D202" s="121"/>
    </row>
    <row r="203" spans="1:4" x14ac:dyDescent="0.25">
      <c r="A203" s="40">
        <v>196</v>
      </c>
      <c r="B203" s="121"/>
      <c r="C203" s="121"/>
      <c r="D203" s="121"/>
    </row>
    <row r="204" spans="1:4" x14ac:dyDescent="0.25">
      <c r="A204" s="40">
        <v>197</v>
      </c>
      <c r="B204" s="121"/>
      <c r="C204" s="121"/>
      <c r="D204" s="121"/>
    </row>
    <row r="205" spans="1:4" x14ac:dyDescent="0.25">
      <c r="A205" s="40">
        <v>198</v>
      </c>
      <c r="B205" s="121"/>
      <c r="C205" s="121"/>
      <c r="D205" s="121"/>
    </row>
    <row r="206" spans="1:4" x14ac:dyDescent="0.25">
      <c r="A206" s="40">
        <v>199</v>
      </c>
      <c r="B206" s="121"/>
      <c r="C206" s="121"/>
      <c r="D206" s="121"/>
    </row>
    <row r="207" spans="1:4" x14ac:dyDescent="0.25">
      <c r="A207" s="40">
        <v>200</v>
      </c>
      <c r="B207" s="121"/>
      <c r="C207" s="121"/>
      <c r="D207" s="121"/>
    </row>
    <row r="208" spans="1:4" x14ac:dyDescent="0.25">
      <c r="A208" s="40">
        <v>201</v>
      </c>
      <c r="B208" s="121"/>
      <c r="C208" s="121"/>
      <c r="D208" s="121"/>
    </row>
    <row r="209" spans="1:4" x14ac:dyDescent="0.25">
      <c r="A209" s="40">
        <v>202</v>
      </c>
      <c r="B209" s="121"/>
      <c r="C209" s="121"/>
      <c r="D209" s="121"/>
    </row>
    <row r="210" spans="1:4" x14ac:dyDescent="0.25">
      <c r="A210" s="40">
        <v>203</v>
      </c>
      <c r="B210" s="121"/>
      <c r="C210" s="121"/>
      <c r="D210" s="121"/>
    </row>
    <row r="211" spans="1:4" x14ac:dyDescent="0.25">
      <c r="A211" s="40">
        <v>204</v>
      </c>
      <c r="B211" s="121"/>
      <c r="C211" s="121"/>
      <c r="D211" s="121"/>
    </row>
    <row r="212" spans="1:4" x14ac:dyDescent="0.25">
      <c r="A212" s="40">
        <v>205</v>
      </c>
      <c r="B212" s="121"/>
      <c r="C212" s="121"/>
      <c r="D212" s="121"/>
    </row>
    <row r="213" spans="1:4" x14ac:dyDescent="0.25">
      <c r="A213" s="40">
        <v>206</v>
      </c>
      <c r="B213" s="121"/>
      <c r="C213" s="121"/>
      <c r="D213" s="121"/>
    </row>
    <row r="214" spans="1:4" x14ac:dyDescent="0.25">
      <c r="A214" s="40">
        <v>207</v>
      </c>
      <c r="B214" s="121"/>
      <c r="C214" s="121"/>
      <c r="D214" s="121"/>
    </row>
    <row r="215" spans="1:4" x14ac:dyDescent="0.25">
      <c r="A215" s="40">
        <v>208</v>
      </c>
      <c r="B215" s="121"/>
      <c r="C215" s="121"/>
      <c r="D215" s="121"/>
    </row>
    <row r="216" spans="1:4" x14ac:dyDescent="0.25">
      <c r="A216" s="40">
        <v>209</v>
      </c>
      <c r="B216" s="121"/>
      <c r="C216" s="121"/>
      <c r="D216" s="121"/>
    </row>
    <row r="217" spans="1:4" x14ac:dyDescent="0.25">
      <c r="A217" s="40">
        <v>210</v>
      </c>
      <c r="B217" s="121"/>
      <c r="C217" s="121"/>
      <c r="D217" s="121"/>
    </row>
    <row r="218" spans="1:4" x14ac:dyDescent="0.25">
      <c r="A218" s="40">
        <v>211</v>
      </c>
      <c r="B218" s="121"/>
      <c r="C218" s="121"/>
      <c r="D218" s="121"/>
    </row>
    <row r="219" spans="1:4" x14ac:dyDescent="0.25">
      <c r="A219" s="40">
        <v>212</v>
      </c>
      <c r="B219" s="121"/>
      <c r="C219" s="121"/>
      <c r="D219" s="121"/>
    </row>
    <row r="220" spans="1:4" x14ac:dyDescent="0.25">
      <c r="A220" s="40">
        <v>213</v>
      </c>
      <c r="B220" s="121"/>
      <c r="C220" s="121"/>
      <c r="D220" s="121"/>
    </row>
    <row r="221" spans="1:4" x14ac:dyDescent="0.25">
      <c r="A221" s="40">
        <v>214</v>
      </c>
      <c r="B221" s="121"/>
      <c r="C221" s="121"/>
      <c r="D221" s="121"/>
    </row>
    <row r="222" spans="1:4" x14ac:dyDescent="0.25">
      <c r="A222" s="40">
        <v>215</v>
      </c>
      <c r="B222" s="121"/>
      <c r="C222" s="121"/>
      <c r="D222" s="121"/>
    </row>
    <row r="223" spans="1:4" x14ac:dyDescent="0.25">
      <c r="A223" s="40">
        <v>216</v>
      </c>
      <c r="B223" s="121"/>
      <c r="C223" s="121"/>
      <c r="D223" s="121"/>
    </row>
    <row r="224" spans="1:4" x14ac:dyDescent="0.25">
      <c r="A224" s="40">
        <v>217</v>
      </c>
      <c r="B224" s="121"/>
      <c r="C224" s="121"/>
      <c r="D224" s="121"/>
    </row>
    <row r="225" spans="1:4" x14ac:dyDescent="0.25">
      <c r="A225" s="40">
        <v>218</v>
      </c>
      <c r="B225" s="121"/>
      <c r="C225" s="121"/>
      <c r="D225" s="121"/>
    </row>
    <row r="226" spans="1:4" x14ac:dyDescent="0.25">
      <c r="A226" s="40">
        <v>219</v>
      </c>
      <c r="B226" s="121"/>
      <c r="C226" s="121"/>
      <c r="D226" s="121"/>
    </row>
    <row r="227" spans="1:4" x14ac:dyDescent="0.25">
      <c r="A227" s="40">
        <v>220</v>
      </c>
      <c r="B227" s="121"/>
      <c r="C227" s="121"/>
      <c r="D227" s="121"/>
    </row>
    <row r="228" spans="1:4" x14ac:dyDescent="0.25">
      <c r="A228" s="40">
        <v>221</v>
      </c>
      <c r="B228" s="121"/>
      <c r="C228" s="121"/>
      <c r="D228" s="121"/>
    </row>
    <row r="229" spans="1:4" x14ac:dyDescent="0.25">
      <c r="A229" s="40">
        <v>222</v>
      </c>
      <c r="B229" s="121"/>
      <c r="C229" s="121"/>
      <c r="D229" s="121"/>
    </row>
    <row r="230" spans="1:4" x14ac:dyDescent="0.25">
      <c r="A230" s="40">
        <v>223</v>
      </c>
      <c r="B230" s="121"/>
      <c r="C230" s="121"/>
      <c r="D230" s="121"/>
    </row>
    <row r="231" spans="1:4" x14ac:dyDescent="0.25">
      <c r="A231" s="40">
        <v>224</v>
      </c>
      <c r="B231" s="121"/>
      <c r="C231" s="121"/>
      <c r="D231" s="121"/>
    </row>
    <row r="232" spans="1:4" x14ac:dyDescent="0.25">
      <c r="A232" s="40">
        <v>225</v>
      </c>
      <c r="B232" s="121"/>
      <c r="C232" s="121"/>
      <c r="D232" s="121"/>
    </row>
    <row r="233" spans="1:4" x14ac:dyDescent="0.25">
      <c r="A233" s="40">
        <v>226</v>
      </c>
      <c r="B233" s="121"/>
      <c r="C233" s="121"/>
      <c r="D233" s="121"/>
    </row>
    <row r="234" spans="1:4" x14ac:dyDescent="0.25">
      <c r="A234" s="40">
        <v>227</v>
      </c>
      <c r="B234" s="121"/>
      <c r="C234" s="121"/>
      <c r="D234" s="121"/>
    </row>
    <row r="235" spans="1:4" x14ac:dyDescent="0.25">
      <c r="A235" s="40">
        <v>228</v>
      </c>
      <c r="B235" s="121"/>
      <c r="C235" s="121"/>
      <c r="D235" s="121"/>
    </row>
    <row r="236" spans="1:4" x14ac:dyDescent="0.25">
      <c r="A236" s="40">
        <v>229</v>
      </c>
      <c r="B236" s="121"/>
      <c r="C236" s="121"/>
      <c r="D236" s="121"/>
    </row>
    <row r="237" spans="1:4" x14ac:dyDescent="0.25">
      <c r="A237" s="40">
        <v>230</v>
      </c>
      <c r="B237" s="121"/>
      <c r="C237" s="121"/>
      <c r="D237" s="121"/>
    </row>
    <row r="238" spans="1:4" x14ac:dyDescent="0.25">
      <c r="A238" s="40">
        <v>231</v>
      </c>
      <c r="B238" s="121"/>
      <c r="C238" s="121"/>
      <c r="D238" s="121"/>
    </row>
    <row r="239" spans="1:4" x14ac:dyDescent="0.25">
      <c r="A239" s="40">
        <v>232</v>
      </c>
      <c r="B239" s="121"/>
      <c r="C239" s="121"/>
      <c r="D239" s="121"/>
    </row>
    <row r="240" spans="1:4" x14ac:dyDescent="0.25">
      <c r="A240" s="40">
        <v>233</v>
      </c>
      <c r="B240" s="121"/>
      <c r="C240" s="121"/>
      <c r="D240" s="121"/>
    </row>
    <row r="241" spans="1:4" x14ac:dyDescent="0.25">
      <c r="A241" s="40">
        <v>234</v>
      </c>
      <c r="B241" s="121"/>
      <c r="C241" s="121"/>
      <c r="D241" s="121"/>
    </row>
    <row r="242" spans="1:4" x14ac:dyDescent="0.25">
      <c r="A242" s="40">
        <v>235</v>
      </c>
      <c r="B242" s="121"/>
      <c r="C242" s="121"/>
      <c r="D242" s="121"/>
    </row>
    <row r="243" spans="1:4" x14ac:dyDescent="0.25">
      <c r="A243" s="40">
        <v>236</v>
      </c>
      <c r="B243" s="121"/>
      <c r="C243" s="121"/>
      <c r="D243" s="121"/>
    </row>
    <row r="244" spans="1:4" x14ac:dyDescent="0.25">
      <c r="A244" s="40">
        <v>237</v>
      </c>
      <c r="B244" s="121"/>
      <c r="C244" s="121"/>
      <c r="D244" s="121"/>
    </row>
    <row r="245" spans="1:4" x14ac:dyDescent="0.25">
      <c r="A245" s="40">
        <v>238</v>
      </c>
      <c r="B245" s="121"/>
      <c r="C245" s="121"/>
      <c r="D245" s="121"/>
    </row>
    <row r="246" spans="1:4" x14ac:dyDescent="0.25">
      <c r="A246" s="40">
        <v>239</v>
      </c>
      <c r="B246" s="121"/>
      <c r="C246" s="121"/>
      <c r="D246" s="121"/>
    </row>
    <row r="247" spans="1:4" x14ac:dyDescent="0.25">
      <c r="A247" s="40">
        <v>240</v>
      </c>
      <c r="B247" s="121"/>
      <c r="C247" s="121"/>
      <c r="D247" s="121"/>
    </row>
    <row r="248" spans="1:4" x14ac:dyDescent="0.25">
      <c r="A248" s="40">
        <v>227</v>
      </c>
      <c r="B248" s="121"/>
      <c r="C248" s="121"/>
      <c r="D248" s="121"/>
    </row>
    <row r="249" spans="1:4" x14ac:dyDescent="0.25">
      <c r="A249" s="40">
        <v>228</v>
      </c>
      <c r="B249" s="121"/>
      <c r="C249" s="121"/>
      <c r="D249" s="121"/>
    </row>
    <row r="250" spans="1:4" x14ac:dyDescent="0.25">
      <c r="A250" s="40">
        <v>229</v>
      </c>
      <c r="B250" s="121"/>
      <c r="C250" s="121"/>
      <c r="D250" s="121"/>
    </row>
    <row r="251" spans="1:4" x14ac:dyDescent="0.25">
      <c r="A251" s="40">
        <v>230</v>
      </c>
      <c r="B251" s="121"/>
      <c r="C251" s="121"/>
      <c r="D251" s="121"/>
    </row>
    <row r="252" spans="1:4" x14ac:dyDescent="0.25">
      <c r="A252" s="40">
        <v>231</v>
      </c>
      <c r="B252" s="121"/>
      <c r="C252" s="121"/>
      <c r="D252" s="121"/>
    </row>
    <row r="253" spans="1:4" x14ac:dyDescent="0.25">
      <c r="A253" s="40">
        <v>232</v>
      </c>
      <c r="B253" s="121"/>
      <c r="C253" s="121"/>
      <c r="D253" s="121"/>
    </row>
    <row r="254" spans="1:4" x14ac:dyDescent="0.25">
      <c r="A254" s="40">
        <v>233</v>
      </c>
      <c r="B254" s="121"/>
      <c r="C254" s="121"/>
      <c r="D254" s="121"/>
    </row>
    <row r="255" spans="1:4" x14ac:dyDescent="0.25">
      <c r="A255" s="40">
        <v>234</v>
      </c>
      <c r="B255" s="121"/>
      <c r="C255" s="121"/>
      <c r="D255" s="121"/>
    </row>
    <row r="256" spans="1:4" x14ac:dyDescent="0.25">
      <c r="A256" s="40">
        <v>235</v>
      </c>
      <c r="B256" s="121"/>
      <c r="C256" s="121"/>
      <c r="D256" s="121"/>
    </row>
    <row r="257" spans="1:4" x14ac:dyDescent="0.25">
      <c r="A257" s="40">
        <v>236</v>
      </c>
      <c r="B257" s="121"/>
      <c r="C257" s="121"/>
      <c r="D257" s="121"/>
    </row>
    <row r="258" spans="1:4" x14ac:dyDescent="0.25">
      <c r="A258" s="40">
        <v>237</v>
      </c>
      <c r="B258" s="121"/>
      <c r="C258" s="121"/>
      <c r="D258" s="121"/>
    </row>
    <row r="259" spans="1:4" x14ac:dyDescent="0.25">
      <c r="A259" s="40">
        <v>238</v>
      </c>
      <c r="B259" s="121"/>
      <c r="C259" s="121"/>
      <c r="D259" s="121"/>
    </row>
    <row r="260" spans="1:4" x14ac:dyDescent="0.25">
      <c r="A260" s="40">
        <v>239</v>
      </c>
      <c r="B260" s="121"/>
      <c r="C260" s="121"/>
      <c r="D260" s="121"/>
    </row>
    <row r="261" spans="1:4" x14ac:dyDescent="0.25">
      <c r="A261" s="40">
        <v>240</v>
      </c>
      <c r="B261" s="121"/>
      <c r="C261" s="121"/>
      <c r="D261" s="121"/>
    </row>
    <row r="263" spans="1:4" x14ac:dyDescent="0.25">
      <c r="A263" s="135" t="s">
        <v>269</v>
      </c>
    </row>
    <row r="264" spans="1:4" x14ac:dyDescent="0.25">
      <c r="A264" s="131" t="s">
        <v>263</v>
      </c>
      <c r="B264" s="132"/>
    </row>
    <row r="265" spans="1:4" x14ac:dyDescent="0.25">
      <c r="A265" s="131" t="s">
        <v>264</v>
      </c>
      <c r="B265" s="132"/>
    </row>
    <row r="266" spans="1:4" x14ac:dyDescent="0.25">
      <c r="A266" s="131" t="s">
        <v>265</v>
      </c>
      <c r="B266" s="132"/>
    </row>
    <row r="267" spans="1:4" x14ac:dyDescent="0.25">
      <c r="A267" s="131" t="s">
        <v>266</v>
      </c>
      <c r="B267" s="132"/>
    </row>
  </sheetData>
  <mergeCells count="2">
    <mergeCell ref="H10:J10"/>
    <mergeCell ref="F12:F1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6.5" x14ac:dyDescent="0.25"/>
  <cols>
    <col min="1" max="1" width="25.88671875" customWidth="1"/>
    <col min="2" max="2" width="14" customWidth="1"/>
  </cols>
  <sheetData>
    <row r="1" spans="1:2" x14ac:dyDescent="0.25">
      <c r="A1" s="179" t="s">
        <v>225</v>
      </c>
      <c r="B1" s="179"/>
    </row>
    <row r="2" spans="1:2" x14ac:dyDescent="0.25">
      <c r="A2" s="115" t="s">
        <v>270</v>
      </c>
      <c r="B2" s="32">
        <v>2000</v>
      </c>
    </row>
    <row r="3" spans="1:2" x14ac:dyDescent="0.25">
      <c r="A3" s="115" t="s">
        <v>242</v>
      </c>
      <c r="B3" s="28">
        <v>0.06</v>
      </c>
    </row>
    <row r="4" spans="1:2" x14ac:dyDescent="0.25">
      <c r="A4" s="115" t="s">
        <v>243</v>
      </c>
      <c r="B4" s="79"/>
    </row>
    <row r="5" spans="1:2" x14ac:dyDescent="0.25">
      <c r="A5" s="115" t="s">
        <v>258</v>
      </c>
      <c r="B5" s="136"/>
    </row>
    <row r="6" spans="1:2" x14ac:dyDescent="0.25">
      <c r="A6" s="115" t="s">
        <v>271</v>
      </c>
      <c r="B6" s="15"/>
    </row>
    <row r="7" spans="1:2" x14ac:dyDescent="0.25">
      <c r="A7" s="15"/>
      <c r="B7" s="15"/>
    </row>
    <row r="8" spans="1:2" x14ac:dyDescent="0.25">
      <c r="A8" s="115" t="s">
        <v>272</v>
      </c>
      <c r="B8" s="110"/>
    </row>
    <row r="9" spans="1:2" x14ac:dyDescent="0.25">
      <c r="A9" s="115" t="s">
        <v>273</v>
      </c>
      <c r="B9" s="110"/>
    </row>
  </sheetData>
  <mergeCells count="1">
    <mergeCell ref="A1:B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defaultRowHeight="16.5" x14ac:dyDescent="0.25"/>
  <cols>
    <col min="1" max="1" width="30.44140625" customWidth="1"/>
    <col min="2" max="2" width="16.77734375" customWidth="1"/>
  </cols>
  <sheetData>
    <row r="1" spans="1:2" x14ac:dyDescent="0.25">
      <c r="A1" s="168" t="s">
        <v>129</v>
      </c>
      <c r="B1" s="168"/>
    </row>
    <row r="2" spans="1:2" x14ac:dyDescent="0.25">
      <c r="A2" s="117" t="s">
        <v>274</v>
      </c>
      <c r="B2" s="32">
        <v>12630</v>
      </c>
    </row>
    <row r="3" spans="1:2" x14ac:dyDescent="0.25">
      <c r="A3" s="117" t="s">
        <v>202</v>
      </c>
      <c r="B3" s="28">
        <v>0.3</v>
      </c>
    </row>
    <row r="4" spans="1:2" x14ac:dyDescent="0.25">
      <c r="A4" s="117" t="s">
        <v>275</v>
      </c>
      <c r="B4" s="137"/>
    </row>
    <row r="5" spans="1:2" x14ac:dyDescent="0.25">
      <c r="A5" s="117" t="s">
        <v>276</v>
      </c>
      <c r="B5" s="137"/>
    </row>
    <row r="6" spans="1:2" x14ac:dyDescent="0.25">
      <c r="A6" s="117" t="s">
        <v>277</v>
      </c>
      <c r="B6" s="137"/>
    </row>
    <row r="7" spans="1:2" x14ac:dyDescent="0.25">
      <c r="A7" s="15"/>
      <c r="B7" s="15"/>
    </row>
    <row r="8" spans="1:2" x14ac:dyDescent="0.25">
      <c r="A8" s="117" t="s">
        <v>181</v>
      </c>
      <c r="B8" s="84"/>
    </row>
    <row r="9" spans="1:2" x14ac:dyDescent="0.25">
      <c r="A9" s="117" t="s">
        <v>61</v>
      </c>
      <c r="B9" s="32"/>
    </row>
    <row r="10" spans="1:2" x14ac:dyDescent="0.25">
      <c r="A10" s="15"/>
      <c r="B10" s="15"/>
    </row>
    <row r="11" spans="1:2" x14ac:dyDescent="0.25">
      <c r="A11" s="62" t="s">
        <v>182</v>
      </c>
      <c r="B11" s="84"/>
    </row>
  </sheetData>
  <mergeCells count="1">
    <mergeCell ref="A1:B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15" sqref="F15"/>
    </sheetView>
  </sheetViews>
  <sheetFormatPr defaultRowHeight="16.5" x14ac:dyDescent="0.25"/>
  <cols>
    <col min="1" max="1" width="37.77734375" style="41" customWidth="1"/>
    <col min="2" max="5" width="12.33203125" style="41" customWidth="1"/>
    <col min="6" max="6" width="17.6640625" style="41" bestFit="1" customWidth="1"/>
    <col min="7" max="7" width="15.44140625" style="41" customWidth="1"/>
    <col min="8" max="8" width="11.6640625" style="41" customWidth="1"/>
    <col min="9" max="9" width="11.33203125" style="41" customWidth="1"/>
    <col min="10" max="16384" width="8.88671875" style="41"/>
  </cols>
  <sheetData>
    <row r="1" spans="1:9" x14ac:dyDescent="0.25">
      <c r="A1" s="200" t="s">
        <v>278</v>
      </c>
      <c r="B1" s="200"/>
      <c r="C1" s="200"/>
      <c r="D1" s="200"/>
      <c r="E1" s="200"/>
    </row>
    <row r="2" spans="1:9" x14ac:dyDescent="0.25">
      <c r="A2" s="58"/>
      <c r="B2" s="109" t="s">
        <v>279</v>
      </c>
      <c r="C2" s="109" t="s">
        <v>280</v>
      </c>
      <c r="D2" s="109" t="s">
        <v>164</v>
      </c>
      <c r="E2" s="109" t="s">
        <v>160</v>
      </c>
    </row>
    <row r="3" spans="1:9" x14ac:dyDescent="0.25">
      <c r="A3" s="104" t="s">
        <v>281</v>
      </c>
      <c r="B3" s="58">
        <v>20500</v>
      </c>
      <c r="C3" s="58">
        <v>12400</v>
      </c>
      <c r="D3" s="58">
        <v>7200</v>
      </c>
      <c r="E3" s="58">
        <v>5200</v>
      </c>
    </row>
    <row r="4" spans="1:9" x14ac:dyDescent="0.25">
      <c r="A4" s="104" t="s">
        <v>282</v>
      </c>
      <c r="B4" s="58">
        <v>25</v>
      </c>
      <c r="C4" s="58">
        <v>12</v>
      </c>
      <c r="D4" s="58">
        <v>7</v>
      </c>
      <c r="E4" s="58">
        <v>4</v>
      </c>
    </row>
    <row r="5" spans="1:9" x14ac:dyDescent="0.25">
      <c r="A5" s="104" t="s">
        <v>283</v>
      </c>
      <c r="B5" s="58">
        <v>160</v>
      </c>
      <c r="C5" s="58">
        <v>100</v>
      </c>
      <c r="D5" s="58">
        <v>70</v>
      </c>
      <c r="E5" s="58">
        <v>60</v>
      </c>
    </row>
    <row r="6" spans="1:9" x14ac:dyDescent="0.25">
      <c r="A6" s="104" t="s">
        <v>284</v>
      </c>
      <c r="B6" s="148">
        <v>0.2</v>
      </c>
      <c r="C6" s="148">
        <v>0.2</v>
      </c>
      <c r="D6" s="148">
        <v>0.2</v>
      </c>
      <c r="E6" s="148">
        <v>0.2</v>
      </c>
    </row>
    <row r="7" spans="1:9" x14ac:dyDescent="0.25">
      <c r="A7" s="104" t="s">
        <v>285</v>
      </c>
      <c r="B7" s="58">
        <v>280</v>
      </c>
      <c r="C7" s="58">
        <v>300</v>
      </c>
      <c r="D7" s="58">
        <v>300</v>
      </c>
      <c r="E7" s="58">
        <v>325</v>
      </c>
    </row>
    <row r="9" spans="1:9" x14ac:dyDescent="0.25">
      <c r="A9" s="104" t="s">
        <v>132</v>
      </c>
      <c r="B9" s="109" t="s">
        <v>133</v>
      </c>
      <c r="C9" s="109" t="s">
        <v>134</v>
      </c>
      <c r="D9" s="109" t="s">
        <v>135</v>
      </c>
      <c r="E9" s="109" t="s">
        <v>136</v>
      </c>
      <c r="F9" s="100"/>
      <c r="G9" s="100"/>
    </row>
    <row r="10" spans="1:9" x14ac:dyDescent="0.25">
      <c r="A10" s="53" t="s">
        <v>286</v>
      </c>
      <c r="B10" s="101">
        <v>0</v>
      </c>
      <c r="C10" s="101">
        <v>0</v>
      </c>
      <c r="D10" s="101">
        <v>0</v>
      </c>
      <c r="E10" s="101">
        <v>0</v>
      </c>
      <c r="F10" s="146"/>
      <c r="G10" s="147"/>
    </row>
    <row r="11" spans="1:9" x14ac:dyDescent="0.25">
      <c r="A11" s="118" t="s">
        <v>93</v>
      </c>
      <c r="B11" s="108">
        <f>B5*B7*B10</f>
        <v>0</v>
      </c>
      <c r="C11" s="108">
        <f t="shared" ref="C11:E11" si="0">C5*C7*C10</f>
        <v>0</v>
      </c>
      <c r="D11" s="108">
        <f t="shared" si="0"/>
        <v>0</v>
      </c>
      <c r="E11" s="108">
        <f t="shared" si="0"/>
        <v>0</v>
      </c>
      <c r="F11" s="146"/>
      <c r="G11" s="147"/>
    </row>
    <row r="12" spans="1:9" x14ac:dyDescent="0.25">
      <c r="A12" s="118" t="s">
        <v>287</v>
      </c>
      <c r="B12" s="108">
        <f>B3*B10</f>
        <v>0</v>
      </c>
      <c r="C12" s="108">
        <f t="shared" ref="C12:E12" si="1">C3*C10</f>
        <v>0</v>
      </c>
      <c r="D12" s="108">
        <f t="shared" si="1"/>
        <v>0</v>
      </c>
      <c r="E12" s="108">
        <f t="shared" si="1"/>
        <v>0</v>
      </c>
      <c r="F12" s="146"/>
      <c r="G12" s="147"/>
    </row>
    <row r="13" spans="1:9" x14ac:dyDescent="0.25">
      <c r="A13" s="118" t="s">
        <v>288</v>
      </c>
      <c r="B13" s="108">
        <f>B4*B7*B10</f>
        <v>0</v>
      </c>
      <c r="C13" s="108">
        <f t="shared" ref="C13:E13" si="2">C4*C7*C10</f>
        <v>0</v>
      </c>
      <c r="D13" s="108">
        <f t="shared" si="2"/>
        <v>0</v>
      </c>
      <c r="E13" s="108">
        <f t="shared" si="2"/>
        <v>0</v>
      </c>
      <c r="F13" s="146"/>
      <c r="G13" s="147"/>
    </row>
    <row r="14" spans="1:9" x14ac:dyDescent="0.25">
      <c r="A14" s="118" t="s">
        <v>289</v>
      </c>
      <c r="B14" s="108">
        <f>B11*B6</f>
        <v>0</v>
      </c>
      <c r="C14" s="108">
        <f t="shared" ref="C14:E14" si="3">C11*C6</f>
        <v>0</v>
      </c>
      <c r="D14" s="108">
        <f t="shared" si="3"/>
        <v>0</v>
      </c>
      <c r="E14" s="108">
        <f t="shared" si="3"/>
        <v>0</v>
      </c>
      <c r="F14" s="146"/>
      <c r="G14" s="147"/>
    </row>
    <row r="15" spans="1:9" x14ac:dyDescent="0.25">
      <c r="A15" s="62" t="s">
        <v>290</v>
      </c>
      <c r="B15" s="101">
        <f>B11-(B12+B13)-B14</f>
        <v>0</v>
      </c>
      <c r="C15" s="101">
        <f t="shared" ref="C15:E15" si="4">C11-C12-C13-C14</f>
        <v>0</v>
      </c>
      <c r="D15" s="101">
        <f t="shared" si="4"/>
        <v>0</v>
      </c>
      <c r="E15" s="101">
        <f t="shared" si="4"/>
        <v>0</v>
      </c>
      <c r="F15" s="142">
        <f>SUM(B15:E15)</f>
        <v>0</v>
      </c>
      <c r="G15" s="201" t="s">
        <v>137</v>
      </c>
      <c r="H15" s="202"/>
      <c r="I15" s="202"/>
    </row>
    <row r="16" spans="1:9" x14ac:dyDescent="0.25">
      <c r="A16" s="104" t="s">
        <v>139</v>
      </c>
      <c r="B16" s="58"/>
      <c r="C16" s="58"/>
      <c r="D16" s="58"/>
      <c r="E16" s="58"/>
      <c r="F16" s="105" t="s">
        <v>293</v>
      </c>
      <c r="G16" s="105" t="s">
        <v>294</v>
      </c>
      <c r="H16" s="105" t="s">
        <v>295</v>
      </c>
      <c r="I16" s="105" t="s">
        <v>296</v>
      </c>
    </row>
    <row r="17" spans="1:9" x14ac:dyDescent="0.25">
      <c r="A17" s="143" t="s">
        <v>291</v>
      </c>
      <c r="B17" s="44">
        <v>1</v>
      </c>
      <c r="C17" s="44">
        <v>1</v>
      </c>
      <c r="D17" s="44">
        <v>1</v>
      </c>
      <c r="E17" s="44">
        <v>1</v>
      </c>
      <c r="F17" s="144">
        <f>B17*$B$10+C17*$C$10+D17*$D$10+E17*$E$10</f>
        <v>0</v>
      </c>
      <c r="G17" s="149"/>
      <c r="H17" s="103"/>
      <c r="I17" s="103">
        <v>55</v>
      </c>
    </row>
    <row r="18" spans="1:9" x14ac:dyDescent="0.25">
      <c r="A18" s="143" t="s">
        <v>292</v>
      </c>
      <c r="B18" s="44">
        <f>B3</f>
        <v>20500</v>
      </c>
      <c r="C18" s="44">
        <f t="shared" ref="C18:E18" si="5">C3</f>
        <v>12400</v>
      </c>
      <c r="D18" s="44">
        <f t="shared" si="5"/>
        <v>7200</v>
      </c>
      <c r="E18" s="44">
        <f t="shared" si="5"/>
        <v>5200</v>
      </c>
      <c r="F18" s="144">
        <f>B18*$B$10+C18*$C$10+D18*$D$10+E18*$E$10</f>
        <v>0</v>
      </c>
      <c r="G18" s="103"/>
      <c r="H18" s="103">
        <v>500000</v>
      </c>
      <c r="I18" s="103"/>
    </row>
    <row r="19" spans="1:9" x14ac:dyDescent="0.25">
      <c r="A19" s="143" t="s">
        <v>279</v>
      </c>
      <c r="B19" s="44">
        <v>1</v>
      </c>
      <c r="C19" s="44">
        <v>0</v>
      </c>
      <c r="D19" s="44">
        <v>0</v>
      </c>
      <c r="E19" s="44">
        <v>0</v>
      </c>
      <c r="F19" s="103">
        <f t="shared" ref="F19:F22" si="6">B19*$B$10+C19*$C$10+D19*$D$10+E19*$E$10</f>
        <v>0</v>
      </c>
      <c r="G19" s="103">
        <v>4</v>
      </c>
      <c r="H19" s="103">
        <v>6</v>
      </c>
      <c r="I19" s="103"/>
    </row>
    <row r="20" spans="1:9" x14ac:dyDescent="0.25">
      <c r="A20" s="143" t="s">
        <v>280</v>
      </c>
      <c r="B20" s="44">
        <v>0</v>
      </c>
      <c r="C20" s="44">
        <v>1</v>
      </c>
      <c r="D20" s="44">
        <v>0</v>
      </c>
      <c r="E20" s="44">
        <v>0</v>
      </c>
      <c r="F20" s="103">
        <f t="shared" si="6"/>
        <v>0</v>
      </c>
      <c r="G20" s="103">
        <v>4</v>
      </c>
      <c r="H20" s="103"/>
      <c r="I20" s="103"/>
    </row>
    <row r="21" spans="1:9" x14ac:dyDescent="0.25">
      <c r="A21" s="143" t="s">
        <v>164</v>
      </c>
      <c r="B21" s="44">
        <v>0</v>
      </c>
      <c r="C21" s="44">
        <v>0</v>
      </c>
      <c r="D21" s="44">
        <v>1</v>
      </c>
      <c r="E21" s="44">
        <v>0</v>
      </c>
      <c r="F21" s="144">
        <f t="shared" si="6"/>
        <v>0</v>
      </c>
      <c r="G21" s="103">
        <v>4</v>
      </c>
      <c r="H21" s="103"/>
      <c r="I21" s="103"/>
    </row>
    <row r="22" spans="1:9" x14ac:dyDescent="0.25">
      <c r="A22" s="145" t="s">
        <v>160</v>
      </c>
      <c r="B22" s="108">
        <v>0</v>
      </c>
      <c r="C22" s="108">
        <v>0</v>
      </c>
      <c r="D22" s="108">
        <v>0</v>
      </c>
      <c r="E22" s="108">
        <v>1</v>
      </c>
      <c r="F22" s="103">
        <f t="shared" si="6"/>
        <v>0</v>
      </c>
      <c r="G22" s="103">
        <v>4</v>
      </c>
      <c r="H22" s="103">
        <v>10</v>
      </c>
      <c r="I22" s="103"/>
    </row>
  </sheetData>
  <mergeCells count="2">
    <mergeCell ref="A1:E1"/>
    <mergeCell ref="G15:I1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5" sqref="F5"/>
    </sheetView>
  </sheetViews>
  <sheetFormatPr defaultRowHeight="16.5" x14ac:dyDescent="0.25"/>
  <cols>
    <col min="1" max="1" width="34.6640625" customWidth="1"/>
    <col min="2" max="5" width="8.77734375" customWidth="1"/>
    <col min="6" max="6" width="18.33203125" customWidth="1"/>
    <col min="7" max="9" width="10.109375" customWidth="1"/>
  </cols>
  <sheetData>
    <row r="1" spans="1:9" ht="20.25" x14ac:dyDescent="0.3">
      <c r="A1" s="150" t="s">
        <v>225</v>
      </c>
      <c r="B1" s="90"/>
      <c r="C1" s="90"/>
      <c r="D1" s="90"/>
      <c r="E1" s="90"/>
      <c r="F1" s="90"/>
      <c r="G1" s="90"/>
    </row>
    <row r="3" spans="1:9" x14ac:dyDescent="0.25">
      <c r="A3" s="104" t="s">
        <v>132</v>
      </c>
      <c r="B3" s="44" t="s">
        <v>133</v>
      </c>
      <c r="C3" s="44" t="s">
        <v>134</v>
      </c>
      <c r="D3" s="44" t="s">
        <v>135</v>
      </c>
      <c r="E3" s="44" t="s">
        <v>136</v>
      </c>
      <c r="F3" s="100"/>
      <c r="G3" s="100"/>
      <c r="H3" s="100"/>
    </row>
    <row r="4" spans="1:9" x14ac:dyDescent="0.25">
      <c r="A4" s="53" t="s">
        <v>219</v>
      </c>
      <c r="B4" s="101">
        <v>0</v>
      </c>
      <c r="C4" s="101">
        <v>0</v>
      </c>
      <c r="D4" s="101">
        <v>0</v>
      </c>
      <c r="E4" s="101">
        <v>0</v>
      </c>
      <c r="F4" s="146"/>
      <c r="G4" s="147"/>
      <c r="H4" s="106"/>
    </row>
    <row r="5" spans="1:9" x14ac:dyDescent="0.25">
      <c r="A5" s="62" t="s">
        <v>138</v>
      </c>
      <c r="B5" s="152">
        <v>6.5000000000000002E-2</v>
      </c>
      <c r="C5" s="101">
        <v>8.5000000000000006E-2</v>
      </c>
      <c r="D5" s="101">
        <v>0.1</v>
      </c>
      <c r="E5" s="101">
        <v>0.13</v>
      </c>
      <c r="F5" s="142">
        <f>B5*$B$4+C5*$C$4+D5*$D$4+E5*$E$4</f>
        <v>0</v>
      </c>
      <c r="G5" s="201" t="s">
        <v>137</v>
      </c>
      <c r="H5" s="202"/>
      <c r="I5" s="202"/>
    </row>
    <row r="6" spans="1:9" x14ac:dyDescent="0.25">
      <c r="A6" s="104" t="s">
        <v>139</v>
      </c>
      <c r="B6" s="58"/>
      <c r="C6" s="58"/>
      <c r="D6" s="58"/>
      <c r="E6" s="58"/>
      <c r="F6" s="105" t="s">
        <v>293</v>
      </c>
      <c r="G6" s="105" t="s">
        <v>294</v>
      </c>
      <c r="H6" s="105" t="s">
        <v>295</v>
      </c>
      <c r="I6" s="105" t="s">
        <v>296</v>
      </c>
    </row>
    <row r="7" spans="1:9" x14ac:dyDescent="0.25">
      <c r="A7" s="143" t="s">
        <v>217</v>
      </c>
      <c r="B7" s="44">
        <v>1</v>
      </c>
      <c r="C7" s="44">
        <v>1</v>
      </c>
      <c r="D7" s="44">
        <v>1</v>
      </c>
      <c r="E7" s="44">
        <v>1</v>
      </c>
      <c r="F7" s="144">
        <f>B4+C4+D4+E4</f>
        <v>0</v>
      </c>
      <c r="G7" s="149"/>
      <c r="H7" s="103"/>
      <c r="I7" s="103">
        <v>70</v>
      </c>
    </row>
    <row r="8" spans="1:9" x14ac:dyDescent="0.25">
      <c r="A8" s="143" t="s">
        <v>299</v>
      </c>
      <c r="B8" s="44">
        <v>0</v>
      </c>
      <c r="C8" s="44">
        <v>0</v>
      </c>
      <c r="D8" s="44">
        <v>0</v>
      </c>
      <c r="E8" s="44">
        <v>1</v>
      </c>
      <c r="F8" s="144">
        <f>E4</f>
        <v>0</v>
      </c>
      <c r="G8" s="103"/>
      <c r="H8" s="103">
        <v>14</v>
      </c>
      <c r="I8" s="103"/>
    </row>
    <row r="9" spans="1:9" x14ac:dyDescent="0.25">
      <c r="A9" s="143" t="s">
        <v>218</v>
      </c>
      <c r="B9" s="44">
        <v>1</v>
      </c>
      <c r="C9" s="44">
        <v>1</v>
      </c>
      <c r="D9" s="44">
        <v>-1</v>
      </c>
      <c r="E9" s="44">
        <v>1</v>
      </c>
      <c r="F9" s="144">
        <f>B4+C4-D4+E4</f>
        <v>0</v>
      </c>
      <c r="G9" s="103">
        <v>0</v>
      </c>
      <c r="H9" s="103"/>
      <c r="I9" s="103"/>
    </row>
    <row r="10" spans="1:9" x14ac:dyDescent="0.25">
      <c r="A10" s="143" t="s">
        <v>298</v>
      </c>
      <c r="B10" s="44">
        <v>0</v>
      </c>
      <c r="C10" s="44">
        <v>1</v>
      </c>
      <c r="D10" s="44">
        <v>1</v>
      </c>
      <c r="E10" s="44">
        <v>0</v>
      </c>
      <c r="F10" s="144">
        <f>C4+D4</f>
        <v>0</v>
      </c>
      <c r="G10" s="103">
        <v>21</v>
      </c>
      <c r="H10" s="103"/>
      <c r="I10" s="103"/>
    </row>
    <row r="11" spans="1:9" x14ac:dyDescent="0.25">
      <c r="A11" s="143" t="s">
        <v>297</v>
      </c>
      <c r="B11" s="44">
        <v>3</v>
      </c>
      <c r="C11" s="44">
        <v>-1</v>
      </c>
      <c r="D11" s="44">
        <v>0</v>
      </c>
      <c r="E11" s="44">
        <v>0</v>
      </c>
      <c r="F11" s="144">
        <f>3*B4-C4</f>
        <v>0</v>
      </c>
      <c r="G11" s="103"/>
      <c r="H11" s="103">
        <v>0</v>
      </c>
      <c r="I11" s="103"/>
    </row>
    <row r="12" spans="1:9" x14ac:dyDescent="0.25">
      <c r="E12" s="92"/>
      <c r="F12" s="151"/>
      <c r="G12" s="151"/>
      <c r="H12" s="151"/>
      <c r="I12" s="151"/>
    </row>
  </sheetData>
  <mergeCells count="1">
    <mergeCell ref="G5:I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5" sqref="F5"/>
    </sheetView>
  </sheetViews>
  <sheetFormatPr defaultRowHeight="16.5" x14ac:dyDescent="0.25"/>
  <cols>
    <col min="1" max="1" width="24.44140625" customWidth="1"/>
    <col min="2" max="5" width="8.21875" customWidth="1"/>
    <col min="6" max="6" width="17.6640625" customWidth="1"/>
    <col min="7" max="9" width="13" customWidth="1"/>
  </cols>
  <sheetData>
    <row r="1" spans="1:9" x14ac:dyDescent="0.25">
      <c r="A1" s="153" t="s">
        <v>225</v>
      </c>
    </row>
    <row r="3" spans="1:9" x14ac:dyDescent="0.25">
      <c r="A3" s="104" t="s">
        <v>132</v>
      </c>
      <c r="B3" s="109" t="s">
        <v>133</v>
      </c>
      <c r="C3" s="109" t="s">
        <v>134</v>
      </c>
      <c r="D3" s="109" t="s">
        <v>135</v>
      </c>
      <c r="E3" s="109" t="s">
        <v>136</v>
      </c>
      <c r="F3" s="100"/>
      <c r="G3" s="100"/>
    </row>
    <row r="4" spans="1:9" x14ac:dyDescent="0.25">
      <c r="A4" s="53" t="s">
        <v>231</v>
      </c>
      <c r="B4" s="101">
        <v>0</v>
      </c>
      <c r="C4" s="101">
        <v>0</v>
      </c>
      <c r="D4" s="101">
        <v>0</v>
      </c>
      <c r="E4" s="101">
        <v>0</v>
      </c>
    </row>
    <row r="5" spans="1:9" x14ac:dyDescent="0.25">
      <c r="A5" s="62" t="s">
        <v>138</v>
      </c>
      <c r="B5" s="101">
        <v>50</v>
      </c>
      <c r="C5" s="101">
        <v>100</v>
      </c>
      <c r="D5" s="101">
        <v>200</v>
      </c>
      <c r="E5" s="101">
        <v>300</v>
      </c>
      <c r="F5" s="102">
        <f>B5*$B$4+C5*$C$4+D5*$D$4+E5*$E$4</f>
        <v>0</v>
      </c>
      <c r="G5" s="201" t="s">
        <v>137</v>
      </c>
      <c r="H5" s="202"/>
      <c r="I5" s="202"/>
    </row>
    <row r="6" spans="1:9" x14ac:dyDescent="0.25">
      <c r="A6" s="104" t="s">
        <v>139</v>
      </c>
      <c r="B6" s="58"/>
      <c r="C6" s="58"/>
      <c r="D6" s="58"/>
      <c r="E6" s="58"/>
      <c r="F6" s="105" t="s">
        <v>293</v>
      </c>
      <c r="G6" s="105" t="s">
        <v>294</v>
      </c>
      <c r="H6" s="105" t="s">
        <v>295</v>
      </c>
      <c r="I6" s="105" t="s">
        <v>296</v>
      </c>
    </row>
    <row r="7" spans="1:9" x14ac:dyDescent="0.25">
      <c r="A7" s="143" t="s">
        <v>232</v>
      </c>
      <c r="B7" s="44">
        <v>1</v>
      </c>
      <c r="C7" s="44">
        <v>1</v>
      </c>
      <c r="D7" s="44">
        <v>1</v>
      </c>
      <c r="E7" s="44">
        <v>1</v>
      </c>
      <c r="F7" s="144">
        <f>B4+C4+D4+E4</f>
        <v>0</v>
      </c>
      <c r="G7" s="149"/>
      <c r="H7" s="103"/>
      <c r="I7" s="103">
        <v>50</v>
      </c>
    </row>
    <row r="8" spans="1:9" x14ac:dyDescent="0.25">
      <c r="A8" s="143" t="s">
        <v>230</v>
      </c>
      <c r="B8" s="44">
        <v>25</v>
      </c>
      <c r="C8" s="44">
        <v>90</v>
      </c>
      <c r="D8" s="44">
        <v>140</v>
      </c>
      <c r="E8" s="44">
        <v>220</v>
      </c>
      <c r="F8" s="144">
        <f>E4</f>
        <v>0</v>
      </c>
      <c r="G8" s="103"/>
      <c r="H8" s="103">
        <v>1460</v>
      </c>
      <c r="I8" s="103"/>
    </row>
    <row r="9" spans="1:9" x14ac:dyDescent="0.25">
      <c r="A9" s="143" t="s">
        <v>229</v>
      </c>
      <c r="B9" s="44">
        <v>1</v>
      </c>
      <c r="C9" s="44">
        <v>0</v>
      </c>
      <c r="D9" s="44">
        <v>0</v>
      </c>
      <c r="E9" s="44">
        <v>0</v>
      </c>
      <c r="F9" s="144">
        <f>B4+C4-D4+E4</f>
        <v>0</v>
      </c>
      <c r="G9" s="103">
        <v>5</v>
      </c>
      <c r="H9" s="103"/>
      <c r="I9" s="103"/>
    </row>
    <row r="10" spans="1:9" x14ac:dyDescent="0.25">
      <c r="A10" s="143" t="s">
        <v>226</v>
      </c>
      <c r="B10" s="44">
        <v>0</v>
      </c>
      <c r="C10" s="44">
        <v>1</v>
      </c>
      <c r="D10" s="44">
        <v>0</v>
      </c>
      <c r="E10" s="44">
        <v>0</v>
      </c>
      <c r="F10" s="144">
        <f>C4+D4</f>
        <v>0</v>
      </c>
      <c r="G10" s="103">
        <v>5</v>
      </c>
      <c r="H10" s="103"/>
      <c r="I10" s="103"/>
    </row>
    <row r="11" spans="1:9" x14ac:dyDescent="0.25">
      <c r="A11" s="143" t="s">
        <v>227</v>
      </c>
      <c r="B11" s="44">
        <v>0</v>
      </c>
      <c r="C11" s="44">
        <v>0</v>
      </c>
      <c r="D11" s="44">
        <v>1</v>
      </c>
      <c r="E11" s="44">
        <v>0</v>
      </c>
      <c r="F11" s="144">
        <f>3*B4-C4</f>
        <v>0</v>
      </c>
      <c r="G11" s="103">
        <v>5</v>
      </c>
      <c r="H11" s="103"/>
      <c r="I11" s="103"/>
    </row>
    <row r="12" spans="1:9" x14ac:dyDescent="0.25">
      <c r="A12" s="143" t="s">
        <v>228</v>
      </c>
      <c r="B12" s="108">
        <v>0</v>
      </c>
      <c r="C12" s="108">
        <v>0</v>
      </c>
      <c r="D12" s="108">
        <v>0</v>
      </c>
      <c r="E12" s="108">
        <v>1</v>
      </c>
      <c r="F12" s="103">
        <f>B12*$B$4+C12*$C$4+D12*$D$4+E12*$E$4</f>
        <v>0</v>
      </c>
      <c r="G12" s="103">
        <v>5</v>
      </c>
      <c r="H12" s="154"/>
      <c r="I12" s="154"/>
    </row>
  </sheetData>
  <mergeCells count="1">
    <mergeCell ref="G5:I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D5" sqref="D5"/>
    </sheetView>
  </sheetViews>
  <sheetFormatPr defaultRowHeight="18.75" x14ac:dyDescent="0.3"/>
  <cols>
    <col min="1" max="1" width="22.77734375" style="99" customWidth="1"/>
    <col min="2" max="3" width="8.88671875" style="99"/>
    <col min="4" max="4" width="18.109375" style="99" customWidth="1"/>
    <col min="5" max="5" width="13.109375" style="99" customWidth="1"/>
    <col min="6" max="16384" width="8.88671875" style="99"/>
  </cols>
  <sheetData>
    <row r="1" spans="1:6" x14ac:dyDescent="0.3">
      <c r="A1" s="204" t="s">
        <v>220</v>
      </c>
      <c r="B1" s="204"/>
      <c r="C1" s="204"/>
      <c r="D1" s="41"/>
      <c r="E1" s="41"/>
      <c r="F1" s="41"/>
    </row>
    <row r="2" spans="1:6" x14ac:dyDescent="0.3">
      <c r="A2" s="41"/>
      <c r="B2" s="41"/>
      <c r="C2" s="41"/>
      <c r="D2" s="41"/>
      <c r="E2" s="41"/>
      <c r="F2" s="41"/>
    </row>
    <row r="3" spans="1:6" x14ac:dyDescent="0.3">
      <c r="A3" s="104" t="s">
        <v>132</v>
      </c>
      <c r="B3" s="44" t="s">
        <v>133</v>
      </c>
      <c r="C3" s="44" t="s">
        <v>134</v>
      </c>
      <c r="D3" s="41"/>
      <c r="E3" s="41"/>
      <c r="F3" s="41"/>
    </row>
    <row r="4" spans="1:6" x14ac:dyDescent="0.3">
      <c r="A4" s="53" t="s">
        <v>224</v>
      </c>
      <c r="B4" s="101">
        <v>0</v>
      </c>
      <c r="C4" s="101">
        <v>0</v>
      </c>
      <c r="D4" s="203" t="s">
        <v>137</v>
      </c>
      <c r="E4" s="203"/>
      <c r="F4" s="107"/>
    </row>
    <row r="5" spans="1:6" x14ac:dyDescent="0.3">
      <c r="A5" s="62" t="s">
        <v>138</v>
      </c>
      <c r="B5" s="101">
        <v>40</v>
      </c>
      <c r="C5" s="101">
        <v>30</v>
      </c>
      <c r="D5" s="102">
        <f>B5*$B$4+C5*$C$4</f>
        <v>0</v>
      </c>
      <c r="E5" s="41"/>
      <c r="F5" s="41"/>
    </row>
    <row r="6" spans="1:6" x14ac:dyDescent="0.3">
      <c r="A6" s="104" t="s">
        <v>139</v>
      </c>
      <c r="B6" s="58"/>
      <c r="C6" s="58"/>
      <c r="D6" s="105" t="s">
        <v>293</v>
      </c>
      <c r="E6" s="105" t="s">
        <v>295</v>
      </c>
      <c r="F6" s="41"/>
    </row>
    <row r="7" spans="1:6" x14ac:dyDescent="0.3">
      <c r="A7" s="143" t="s">
        <v>221</v>
      </c>
      <c r="B7" s="44">
        <v>0.4</v>
      </c>
      <c r="C7" s="44">
        <v>0.5</v>
      </c>
      <c r="D7" s="103">
        <f>B7*$B$4+C7*$C$4</f>
        <v>0</v>
      </c>
      <c r="E7" s="103">
        <v>20</v>
      </c>
      <c r="F7" s="41"/>
    </row>
    <row r="8" spans="1:6" x14ac:dyDescent="0.3">
      <c r="A8" s="143" t="s">
        <v>222</v>
      </c>
      <c r="B8" s="44">
        <v>0</v>
      </c>
      <c r="C8" s="44">
        <v>0.2</v>
      </c>
      <c r="D8" s="103">
        <f t="shared" ref="D8:D9" si="0">B8*$B$4+C8*$C$4</f>
        <v>0</v>
      </c>
      <c r="E8" s="103">
        <v>5</v>
      </c>
      <c r="F8" s="41"/>
    </row>
    <row r="9" spans="1:6" x14ac:dyDescent="0.3">
      <c r="A9" s="143" t="s">
        <v>223</v>
      </c>
      <c r="B9" s="44">
        <v>0.6</v>
      </c>
      <c r="C9" s="44">
        <v>0.3</v>
      </c>
      <c r="D9" s="103">
        <f t="shared" si="0"/>
        <v>0</v>
      </c>
      <c r="E9" s="103">
        <v>21</v>
      </c>
      <c r="F9" s="41"/>
    </row>
  </sheetData>
  <mergeCells count="2">
    <mergeCell ref="D4:E4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80" zoomScaleNormal="80" workbookViewId="0">
      <selection activeCell="I10" sqref="I10"/>
    </sheetView>
  </sheetViews>
  <sheetFormatPr defaultRowHeight="16.5" x14ac:dyDescent="0.25"/>
  <sheetData>
    <row r="1" spans="1:15" x14ac:dyDescent="0.25">
      <c r="A1" s="169" t="s">
        <v>40</v>
      </c>
      <c r="B1" s="170"/>
      <c r="C1" s="170"/>
      <c r="D1" s="170"/>
      <c r="I1" s="169" t="s">
        <v>40</v>
      </c>
      <c r="J1" s="170"/>
      <c r="K1" s="170"/>
      <c r="L1" s="170"/>
    </row>
    <row r="2" spans="1:15" x14ac:dyDescent="0.25">
      <c r="A2" s="170" t="s">
        <v>41</v>
      </c>
      <c r="B2" s="170"/>
      <c r="I2" s="170" t="s">
        <v>42</v>
      </c>
      <c r="J2" s="170"/>
    </row>
    <row r="3" spans="1:15" ht="18" x14ac:dyDescent="0.25">
      <c r="C3" s="171" t="s">
        <v>43</v>
      </c>
      <c r="D3" s="171"/>
      <c r="E3" s="171"/>
      <c r="F3" s="171"/>
      <c r="K3" s="171" t="s">
        <v>43</v>
      </c>
      <c r="L3" s="171"/>
      <c r="M3" s="171"/>
      <c r="N3" s="171"/>
    </row>
    <row r="4" spans="1:15" x14ac:dyDescent="0.25">
      <c r="E4" s="168" t="s">
        <v>44</v>
      </c>
      <c r="F4" s="168"/>
      <c r="G4" s="168"/>
      <c r="M4" s="168" t="s">
        <v>44</v>
      </c>
      <c r="N4" s="168"/>
      <c r="O4" s="168"/>
    </row>
    <row r="5" spans="1:15" x14ac:dyDescent="0.25">
      <c r="A5" s="22" t="s">
        <v>5</v>
      </c>
      <c r="B5" s="22" t="s">
        <v>45</v>
      </c>
      <c r="C5" s="22" t="s">
        <v>46</v>
      </c>
      <c r="D5" s="22" t="s">
        <v>47</v>
      </c>
      <c r="E5" s="22" t="s">
        <v>48</v>
      </c>
      <c r="F5" s="22" t="s">
        <v>49</v>
      </c>
      <c r="G5" s="22" t="s">
        <v>50</v>
      </c>
      <c r="I5" s="22" t="s">
        <v>5</v>
      </c>
      <c r="J5" s="22" t="s">
        <v>45</v>
      </c>
      <c r="K5" s="22" t="s">
        <v>46</v>
      </c>
      <c r="L5" s="22" t="s">
        <v>47</v>
      </c>
      <c r="M5" s="22" t="s">
        <v>48</v>
      </c>
      <c r="N5" s="22" t="s">
        <v>49</v>
      </c>
      <c r="O5" s="22" t="s">
        <v>50</v>
      </c>
    </row>
    <row r="6" spans="1:15" x14ac:dyDescent="0.25">
      <c r="A6" s="15" t="s">
        <v>51</v>
      </c>
      <c r="B6" s="15">
        <v>20</v>
      </c>
      <c r="C6" s="15">
        <v>22</v>
      </c>
      <c r="D6" s="15">
        <v>24</v>
      </c>
      <c r="E6" s="15">
        <v>30</v>
      </c>
      <c r="F6" s="15">
        <v>28</v>
      </c>
      <c r="G6" s="15">
        <v>50</v>
      </c>
      <c r="I6" s="15" t="s">
        <v>51</v>
      </c>
      <c r="J6" s="15">
        <v>20</v>
      </c>
      <c r="K6" s="15">
        <v>22</v>
      </c>
      <c r="L6" s="15">
        <v>24</v>
      </c>
      <c r="M6" s="15">
        <v>30</v>
      </c>
      <c r="N6" s="15">
        <v>28</v>
      </c>
      <c r="O6" s="15">
        <v>50</v>
      </c>
    </row>
    <row r="7" spans="1:15" x14ac:dyDescent="0.25">
      <c r="A7" s="15" t="s">
        <v>52</v>
      </c>
      <c r="B7" s="15">
        <v>20</v>
      </c>
      <c r="C7" s="15">
        <v>33</v>
      </c>
      <c r="D7" s="15">
        <v>33</v>
      </c>
      <c r="E7" s="15">
        <v>26</v>
      </c>
      <c r="F7" s="15">
        <v>40</v>
      </c>
      <c r="G7" s="15">
        <v>30</v>
      </c>
      <c r="I7" s="15" t="s">
        <v>52</v>
      </c>
      <c r="J7" s="15">
        <v>12</v>
      </c>
      <c r="K7" s="15">
        <v>33</v>
      </c>
      <c r="L7" s="15">
        <v>15</v>
      </c>
      <c r="M7" s="15">
        <v>26</v>
      </c>
      <c r="N7" s="15">
        <v>40</v>
      </c>
      <c r="O7" s="15">
        <v>30</v>
      </c>
    </row>
    <row r="8" spans="1:15" x14ac:dyDescent="0.25">
      <c r="A8" s="15" t="s">
        <v>53</v>
      </c>
      <c r="B8" s="15">
        <v>44</v>
      </c>
      <c r="C8" s="15">
        <v>22</v>
      </c>
      <c r="D8" s="15">
        <v>24</v>
      </c>
      <c r="E8" s="15">
        <v>26</v>
      </c>
      <c r="F8" s="15">
        <v>21</v>
      </c>
      <c r="G8" s="15">
        <v>30</v>
      </c>
      <c r="I8" s="15" t="s">
        <v>53</v>
      </c>
      <c r="J8" s="15">
        <v>44</v>
      </c>
      <c r="K8" s="15">
        <v>22</v>
      </c>
      <c r="L8" s="15">
        <v>33</v>
      </c>
      <c r="M8" s="15">
        <v>26</v>
      </c>
      <c r="N8" s="15">
        <v>21</v>
      </c>
      <c r="O8" s="15">
        <v>30</v>
      </c>
    </row>
    <row r="9" spans="1:15" x14ac:dyDescent="0.25">
      <c r="A9" s="15" t="s">
        <v>18</v>
      </c>
      <c r="B9" s="15">
        <v>55</v>
      </c>
      <c r="C9" s="15">
        <v>22</v>
      </c>
      <c r="D9" s="15">
        <v>45</v>
      </c>
      <c r="E9" s="15">
        <v>32</v>
      </c>
      <c r="F9" s="15">
        <v>28</v>
      </c>
      <c r="G9" s="15">
        <v>53</v>
      </c>
      <c r="I9" s="15" t="s">
        <v>18</v>
      </c>
      <c r="J9" s="15">
        <v>24</v>
      </c>
      <c r="K9" s="15">
        <v>22</v>
      </c>
      <c r="L9" s="15">
        <v>24</v>
      </c>
      <c r="M9" s="15">
        <v>32</v>
      </c>
      <c r="N9" s="15">
        <v>28</v>
      </c>
      <c r="O9" s="15">
        <v>53</v>
      </c>
    </row>
    <row r="11" spans="1:15" x14ac:dyDescent="0.25">
      <c r="A11" s="169" t="s">
        <v>40</v>
      </c>
      <c r="B11" s="170"/>
      <c r="C11" s="170"/>
      <c r="D11" s="170"/>
    </row>
    <row r="12" spans="1:15" x14ac:dyDescent="0.25">
      <c r="A12" s="170" t="s">
        <v>54</v>
      </c>
      <c r="B12" s="170"/>
    </row>
    <row r="13" spans="1:15" ht="18" x14ac:dyDescent="0.25">
      <c r="C13" s="171" t="s">
        <v>43</v>
      </c>
      <c r="D13" s="171"/>
      <c r="E13" s="171"/>
      <c r="F13" s="171"/>
    </row>
    <row r="14" spans="1:15" x14ac:dyDescent="0.25">
      <c r="E14" s="168" t="s">
        <v>44</v>
      </c>
      <c r="F14" s="168"/>
      <c r="G14" s="168"/>
    </row>
    <row r="15" spans="1:15" x14ac:dyDescent="0.25">
      <c r="A15" s="22" t="s">
        <v>5</v>
      </c>
      <c r="B15" s="22" t="s">
        <v>45</v>
      </c>
      <c r="C15" s="22" t="s">
        <v>46</v>
      </c>
      <c r="D15" s="22" t="s">
        <v>47</v>
      </c>
      <c r="E15" s="22" t="s">
        <v>48</v>
      </c>
      <c r="F15" s="22" t="s">
        <v>49</v>
      </c>
      <c r="G15" s="22" t="s">
        <v>50</v>
      </c>
      <c r="I15" s="2"/>
      <c r="J15" s="2"/>
      <c r="K15" s="2"/>
      <c r="L15" s="2"/>
      <c r="M15" s="2"/>
      <c r="N15" s="2"/>
      <c r="O15" s="2"/>
    </row>
    <row r="16" spans="1:15" x14ac:dyDescent="0.25">
      <c r="A16" s="15" t="s">
        <v>51</v>
      </c>
      <c r="B16" s="15">
        <v>12</v>
      </c>
      <c r="C16" s="15">
        <v>21</v>
      </c>
      <c r="D16" s="15">
        <v>24</v>
      </c>
      <c r="E16" s="15">
        <v>30</v>
      </c>
      <c r="F16" s="15">
        <v>28</v>
      </c>
      <c r="G16" s="15">
        <v>50</v>
      </c>
    </row>
    <row r="17" spans="1:7" x14ac:dyDescent="0.25">
      <c r="A17" s="15" t="s">
        <v>52</v>
      </c>
      <c r="B17" s="15">
        <v>33</v>
      </c>
      <c r="C17" s="15">
        <v>33</v>
      </c>
      <c r="D17" s="15">
        <v>21</v>
      </c>
      <c r="E17" s="15">
        <v>26</v>
      </c>
      <c r="F17" s="15">
        <v>40</v>
      </c>
      <c r="G17" s="15">
        <v>30</v>
      </c>
    </row>
    <row r="18" spans="1:7" x14ac:dyDescent="0.25">
      <c r="A18" s="15" t="s">
        <v>53</v>
      </c>
      <c r="B18" s="15">
        <v>44</v>
      </c>
      <c r="C18" s="15">
        <v>32</v>
      </c>
      <c r="D18" s="15">
        <v>15</v>
      </c>
      <c r="E18" s="15">
        <v>32</v>
      </c>
      <c r="F18" s="15">
        <v>21</v>
      </c>
      <c r="G18" s="15">
        <v>24</v>
      </c>
    </row>
    <row r="19" spans="1:7" x14ac:dyDescent="0.25">
      <c r="A19" s="15" t="s">
        <v>18</v>
      </c>
      <c r="B19" s="15">
        <v>55</v>
      </c>
      <c r="C19" s="15">
        <v>54</v>
      </c>
      <c r="D19" s="15">
        <v>24</v>
      </c>
      <c r="E19" s="15">
        <v>32</v>
      </c>
      <c r="F19" s="15">
        <v>28</v>
      </c>
      <c r="G19" s="15">
        <v>53</v>
      </c>
    </row>
  </sheetData>
  <mergeCells count="12">
    <mergeCell ref="E14:G14"/>
    <mergeCell ref="A1:D1"/>
    <mergeCell ref="I1:L1"/>
    <mergeCell ref="A2:B2"/>
    <mergeCell ref="I2:J2"/>
    <mergeCell ref="C3:F3"/>
    <mergeCell ref="K3:N3"/>
    <mergeCell ref="E4:G4"/>
    <mergeCell ref="M4:O4"/>
    <mergeCell ref="A11:D11"/>
    <mergeCell ref="A12:B12"/>
    <mergeCell ref="C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80" zoomScaleNormal="80" workbookViewId="0">
      <selection sqref="A1:J1"/>
    </sheetView>
  </sheetViews>
  <sheetFormatPr defaultRowHeight="16.5" x14ac:dyDescent="0.25"/>
  <sheetData>
    <row r="1" spans="1:10" ht="18" x14ac:dyDescent="0.25">
      <c r="A1" s="172" t="s">
        <v>55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x14ac:dyDescent="0.25">
      <c r="A2" s="173" t="s">
        <v>56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x14ac:dyDescent="0.25">
      <c r="A3" s="3"/>
      <c r="B3" s="4"/>
      <c r="C3" s="3"/>
      <c r="D3" s="4"/>
      <c r="E3" s="4"/>
      <c r="F3" s="4"/>
      <c r="G3" s="4"/>
      <c r="H3" s="5" t="s">
        <v>57</v>
      </c>
      <c r="I3" s="174" t="s">
        <v>58</v>
      </c>
      <c r="J3" s="174"/>
    </row>
    <row r="4" spans="1:10" ht="38.25" x14ac:dyDescent="0.25">
      <c r="A4" s="6" t="s">
        <v>59</v>
      </c>
      <c r="B4" s="7" t="s">
        <v>2</v>
      </c>
      <c r="C4" s="6" t="s">
        <v>60</v>
      </c>
      <c r="D4" s="7" t="s">
        <v>61</v>
      </c>
      <c r="E4" s="7" t="s">
        <v>62</v>
      </c>
      <c r="F4" s="7" t="s">
        <v>63</v>
      </c>
      <c r="G4" s="7" t="s">
        <v>64</v>
      </c>
      <c r="H4" s="7" t="s">
        <v>65</v>
      </c>
      <c r="I4" s="7" t="s">
        <v>66</v>
      </c>
      <c r="J4" s="7" t="s">
        <v>67</v>
      </c>
    </row>
    <row r="5" spans="1:10" x14ac:dyDescent="0.25">
      <c r="A5" s="8">
        <v>2134</v>
      </c>
      <c r="B5" s="9">
        <v>41431</v>
      </c>
      <c r="C5" s="8">
        <v>207</v>
      </c>
      <c r="D5" s="10">
        <v>6581</v>
      </c>
      <c r="E5" s="11">
        <v>326</v>
      </c>
      <c r="F5" s="11">
        <v>1284</v>
      </c>
      <c r="G5" s="11">
        <v>970</v>
      </c>
      <c r="H5" s="11">
        <v>1270</v>
      </c>
      <c r="I5" s="11">
        <v>1488</v>
      </c>
      <c r="J5" s="11">
        <v>1243</v>
      </c>
    </row>
    <row r="6" spans="1:10" x14ac:dyDescent="0.25">
      <c r="A6" s="8">
        <v>2134</v>
      </c>
      <c r="B6" s="9">
        <v>41432</v>
      </c>
      <c r="C6" s="8">
        <v>162</v>
      </c>
      <c r="D6" s="10">
        <v>3584</v>
      </c>
      <c r="E6" s="11">
        <v>901</v>
      </c>
      <c r="F6" s="11">
        <v>247</v>
      </c>
      <c r="G6" s="11">
        <v>765</v>
      </c>
      <c r="H6" s="11">
        <v>1251</v>
      </c>
      <c r="I6" s="11">
        <v>228</v>
      </c>
      <c r="J6" s="11">
        <v>192</v>
      </c>
    </row>
    <row r="7" spans="1:10" x14ac:dyDescent="0.25">
      <c r="A7" s="8">
        <v>2134</v>
      </c>
      <c r="B7" s="9">
        <v>41433</v>
      </c>
      <c r="C7" s="8">
        <v>188</v>
      </c>
      <c r="D7" s="10">
        <v>4713</v>
      </c>
      <c r="E7" s="11">
        <v>837</v>
      </c>
      <c r="F7" s="11">
        <v>1260</v>
      </c>
      <c r="G7" s="11">
        <v>959</v>
      </c>
      <c r="H7" s="11">
        <v>765</v>
      </c>
      <c r="I7" s="11">
        <v>179</v>
      </c>
      <c r="J7" s="11">
        <v>713</v>
      </c>
    </row>
    <row r="8" spans="1:10" x14ac:dyDescent="0.25">
      <c r="A8" s="8">
        <v>2134</v>
      </c>
      <c r="B8" s="9">
        <v>41434</v>
      </c>
      <c r="C8" s="8">
        <v>171</v>
      </c>
      <c r="D8" s="10">
        <v>5263</v>
      </c>
      <c r="E8" s="11">
        <v>553</v>
      </c>
      <c r="F8" s="11">
        <v>1134</v>
      </c>
      <c r="G8" s="11">
        <v>236</v>
      </c>
      <c r="H8" s="11">
        <v>1353</v>
      </c>
      <c r="I8" s="11">
        <v>1011</v>
      </c>
      <c r="J8" s="11">
        <v>976</v>
      </c>
    </row>
    <row r="9" spans="1:10" x14ac:dyDescent="0.25">
      <c r="A9" s="8">
        <v>2134</v>
      </c>
      <c r="B9" s="9">
        <v>41435</v>
      </c>
      <c r="C9" s="8">
        <v>64</v>
      </c>
      <c r="D9" s="10">
        <v>4731</v>
      </c>
      <c r="E9" s="11">
        <v>775</v>
      </c>
      <c r="F9" s="11">
        <v>294</v>
      </c>
      <c r="G9" s="11">
        <v>1480</v>
      </c>
      <c r="H9" s="11">
        <v>160</v>
      </c>
      <c r="I9" s="11">
        <v>864</v>
      </c>
      <c r="J9" s="11">
        <v>1158</v>
      </c>
    </row>
    <row r="10" spans="1:10" x14ac:dyDescent="0.25">
      <c r="A10" s="8">
        <v>2134</v>
      </c>
      <c r="B10" s="9">
        <v>41436</v>
      </c>
      <c r="C10" s="8">
        <v>246</v>
      </c>
      <c r="D10" s="10">
        <v>3853</v>
      </c>
      <c r="E10" s="11">
        <v>429</v>
      </c>
      <c r="F10" s="11">
        <v>853</v>
      </c>
      <c r="G10" s="11">
        <v>773</v>
      </c>
      <c r="H10" s="11">
        <v>760</v>
      </c>
      <c r="I10" s="11">
        <v>739</v>
      </c>
      <c r="J10" s="11">
        <v>299</v>
      </c>
    </row>
    <row r="11" spans="1:10" x14ac:dyDescent="0.25">
      <c r="A11" s="8">
        <v>2134</v>
      </c>
      <c r="B11" s="9">
        <v>41437</v>
      </c>
      <c r="C11" s="8">
        <v>63</v>
      </c>
      <c r="D11" s="10">
        <v>6077</v>
      </c>
      <c r="E11" s="11">
        <v>1075</v>
      </c>
      <c r="F11" s="11">
        <v>1418</v>
      </c>
      <c r="G11" s="11">
        <v>659</v>
      </c>
      <c r="H11" s="11">
        <v>1445</v>
      </c>
      <c r="I11" s="11">
        <v>1340</v>
      </c>
      <c r="J11" s="11">
        <v>140</v>
      </c>
    </row>
    <row r="12" spans="1:10" x14ac:dyDescent="0.25">
      <c r="A12" s="8">
        <v>2298</v>
      </c>
      <c r="B12" s="9">
        <v>41431</v>
      </c>
      <c r="C12" s="8">
        <v>86</v>
      </c>
      <c r="D12" s="10">
        <v>4075</v>
      </c>
      <c r="E12" s="11">
        <v>866</v>
      </c>
      <c r="F12" s="11">
        <v>399</v>
      </c>
      <c r="G12" s="11">
        <v>270</v>
      </c>
      <c r="H12" s="11">
        <v>690</v>
      </c>
      <c r="I12" s="11">
        <v>418</v>
      </c>
      <c r="J12" s="11">
        <v>1432</v>
      </c>
    </row>
    <row r="13" spans="1:10" x14ac:dyDescent="0.25">
      <c r="A13" s="8">
        <v>2298</v>
      </c>
      <c r="B13" s="9">
        <v>41432</v>
      </c>
      <c r="C13" s="8">
        <v>234</v>
      </c>
      <c r="D13" s="10">
        <v>3933</v>
      </c>
      <c r="E13" s="11">
        <v>1056</v>
      </c>
      <c r="F13" s="11">
        <v>266</v>
      </c>
      <c r="G13" s="11">
        <v>781</v>
      </c>
      <c r="H13" s="11">
        <v>131</v>
      </c>
      <c r="I13" s="11">
        <v>1376</v>
      </c>
      <c r="J13" s="11">
        <v>323</v>
      </c>
    </row>
    <row r="14" spans="1:10" x14ac:dyDescent="0.25">
      <c r="A14" s="8">
        <v>2298</v>
      </c>
      <c r="B14" s="9">
        <v>41433</v>
      </c>
      <c r="C14" s="8">
        <v>286</v>
      </c>
      <c r="D14" s="10">
        <v>3818</v>
      </c>
      <c r="E14" s="11">
        <v>1330</v>
      </c>
      <c r="F14" s="11">
        <v>459</v>
      </c>
      <c r="G14" s="11">
        <v>314</v>
      </c>
      <c r="H14" s="11">
        <v>1119</v>
      </c>
      <c r="I14" s="11">
        <v>149</v>
      </c>
      <c r="J14" s="11">
        <v>447</v>
      </c>
    </row>
    <row r="15" spans="1:10" x14ac:dyDescent="0.25">
      <c r="A15" s="8">
        <v>2298</v>
      </c>
      <c r="B15" s="9">
        <v>41434</v>
      </c>
      <c r="C15" s="8">
        <v>99</v>
      </c>
      <c r="D15" s="10">
        <v>4923</v>
      </c>
      <c r="E15" s="11">
        <v>456</v>
      </c>
      <c r="F15" s="11">
        <v>426</v>
      </c>
      <c r="G15" s="11">
        <v>368</v>
      </c>
      <c r="H15" s="11">
        <v>1045</v>
      </c>
      <c r="I15" s="11">
        <v>1453</v>
      </c>
      <c r="J15" s="11">
        <v>1175</v>
      </c>
    </row>
    <row r="16" spans="1:10" x14ac:dyDescent="0.25">
      <c r="A16" s="8">
        <v>2298</v>
      </c>
      <c r="B16" s="9">
        <v>41435</v>
      </c>
      <c r="C16" s="8">
        <v>85</v>
      </c>
      <c r="D16" s="10">
        <v>5084</v>
      </c>
      <c r="E16" s="11">
        <v>1061</v>
      </c>
      <c r="F16" s="11">
        <v>729</v>
      </c>
      <c r="G16" s="11">
        <v>211</v>
      </c>
      <c r="H16" s="11">
        <v>939</v>
      </c>
      <c r="I16" s="11">
        <v>939</v>
      </c>
      <c r="J16" s="11">
        <v>1205</v>
      </c>
    </row>
    <row r="17" spans="1:10" x14ac:dyDescent="0.25">
      <c r="A17" s="8">
        <v>2298</v>
      </c>
      <c r="B17" s="9">
        <v>41436</v>
      </c>
      <c r="C17" s="8">
        <v>218</v>
      </c>
      <c r="D17" s="10">
        <v>3517</v>
      </c>
      <c r="E17" s="11">
        <v>1191</v>
      </c>
      <c r="F17" s="11">
        <v>341</v>
      </c>
      <c r="G17" s="11">
        <v>123</v>
      </c>
      <c r="H17" s="11">
        <v>1293</v>
      </c>
      <c r="I17" s="11">
        <v>300</v>
      </c>
      <c r="J17" s="11">
        <v>269</v>
      </c>
    </row>
    <row r="18" spans="1:10" x14ac:dyDescent="0.25">
      <c r="A18" s="8">
        <v>2298</v>
      </c>
      <c r="B18" s="9">
        <v>41437</v>
      </c>
      <c r="C18" s="8">
        <v>124</v>
      </c>
      <c r="D18" s="10">
        <v>4435</v>
      </c>
      <c r="E18" s="11">
        <v>998</v>
      </c>
      <c r="F18" s="11">
        <v>581</v>
      </c>
      <c r="G18" s="11">
        <v>350</v>
      </c>
      <c r="H18" s="11">
        <v>1249</v>
      </c>
      <c r="I18" s="11">
        <v>295</v>
      </c>
      <c r="J18" s="11">
        <v>962</v>
      </c>
    </row>
    <row r="19" spans="1:10" x14ac:dyDescent="0.25">
      <c r="A19" s="8">
        <v>2166</v>
      </c>
      <c r="B19" s="12">
        <v>41431</v>
      </c>
      <c r="C19" s="8">
        <v>215</v>
      </c>
      <c r="D19" s="11">
        <v>8625</v>
      </c>
      <c r="E19" s="11">
        <v>1957</v>
      </c>
      <c r="F19" s="11">
        <v>1995</v>
      </c>
      <c r="G19" s="11">
        <v>615</v>
      </c>
      <c r="H19" s="11">
        <v>1623</v>
      </c>
      <c r="I19" s="11">
        <v>370</v>
      </c>
      <c r="J19" s="11">
        <v>2065</v>
      </c>
    </row>
    <row r="20" spans="1:10" x14ac:dyDescent="0.25">
      <c r="A20" s="8">
        <v>2166</v>
      </c>
      <c r="B20" s="12">
        <v>41432</v>
      </c>
      <c r="C20" s="8">
        <v>266</v>
      </c>
      <c r="D20" s="11">
        <v>5902</v>
      </c>
      <c r="E20" s="11">
        <v>1829</v>
      </c>
      <c r="F20" s="11">
        <v>612</v>
      </c>
      <c r="G20" s="11">
        <v>709</v>
      </c>
      <c r="H20" s="11">
        <v>878</v>
      </c>
      <c r="I20" s="11">
        <v>1218</v>
      </c>
      <c r="J20" s="11">
        <v>656</v>
      </c>
    </row>
    <row r="21" spans="1:10" x14ac:dyDescent="0.25">
      <c r="A21" s="8">
        <v>2166</v>
      </c>
      <c r="B21" s="12">
        <v>41433</v>
      </c>
      <c r="C21" s="8">
        <v>92</v>
      </c>
      <c r="D21" s="11">
        <v>8032</v>
      </c>
      <c r="E21" s="11">
        <v>1844</v>
      </c>
      <c r="F21" s="11">
        <v>1099</v>
      </c>
      <c r="G21" s="11">
        <v>1804</v>
      </c>
      <c r="H21" s="11">
        <v>1005</v>
      </c>
      <c r="I21" s="11">
        <v>1509</v>
      </c>
      <c r="J21" s="11">
        <v>771</v>
      </c>
    </row>
    <row r="22" spans="1:10" x14ac:dyDescent="0.25">
      <c r="A22" s="8">
        <v>2166</v>
      </c>
      <c r="B22" s="12">
        <v>41434</v>
      </c>
      <c r="C22" s="8">
        <v>237</v>
      </c>
      <c r="D22" s="11">
        <v>7786</v>
      </c>
      <c r="E22" s="11">
        <v>911</v>
      </c>
      <c r="F22" s="11">
        <v>1470</v>
      </c>
      <c r="G22" s="11">
        <v>1430</v>
      </c>
      <c r="H22" s="11">
        <v>787</v>
      </c>
      <c r="I22" s="11">
        <v>2074</v>
      </c>
      <c r="J22" s="11">
        <v>1114</v>
      </c>
    </row>
    <row r="23" spans="1:10" x14ac:dyDescent="0.25">
      <c r="A23" s="8">
        <v>2166</v>
      </c>
      <c r="B23" s="12">
        <v>41435</v>
      </c>
      <c r="C23" s="8">
        <v>65</v>
      </c>
      <c r="D23" s="11">
        <v>7669</v>
      </c>
      <c r="E23" s="11">
        <v>1377</v>
      </c>
      <c r="F23" s="11">
        <v>2092</v>
      </c>
      <c r="G23" s="11">
        <v>364</v>
      </c>
      <c r="H23" s="11">
        <v>1793</v>
      </c>
      <c r="I23" s="11">
        <v>502</v>
      </c>
      <c r="J23" s="11">
        <v>1541</v>
      </c>
    </row>
    <row r="24" spans="1:10" x14ac:dyDescent="0.25">
      <c r="A24" s="8">
        <v>2166</v>
      </c>
      <c r="B24" s="12">
        <v>41436</v>
      </c>
      <c r="C24" s="8">
        <v>263</v>
      </c>
      <c r="D24" s="11">
        <v>5211</v>
      </c>
      <c r="E24" s="11">
        <v>1201</v>
      </c>
      <c r="F24" s="11">
        <v>360</v>
      </c>
      <c r="G24" s="11">
        <v>655</v>
      </c>
      <c r="H24" s="11">
        <v>522</v>
      </c>
      <c r="I24" s="11">
        <v>559</v>
      </c>
      <c r="J24" s="11">
        <v>1914</v>
      </c>
    </row>
    <row r="25" spans="1:10" x14ac:dyDescent="0.25">
      <c r="A25" s="8">
        <v>2166</v>
      </c>
      <c r="B25" s="12">
        <v>41437</v>
      </c>
      <c r="C25" s="8">
        <v>159</v>
      </c>
      <c r="D25" s="11">
        <v>9388</v>
      </c>
      <c r="E25" s="11">
        <v>1663</v>
      </c>
      <c r="F25" s="11">
        <v>1978</v>
      </c>
      <c r="G25" s="11">
        <v>828</v>
      </c>
      <c r="H25" s="11">
        <v>1375</v>
      </c>
      <c r="I25" s="11">
        <v>1747</v>
      </c>
      <c r="J25" s="11">
        <v>1797</v>
      </c>
    </row>
  </sheetData>
  <mergeCells count="3">
    <mergeCell ref="A1:J1"/>
    <mergeCell ref="A2:J2"/>
    <mergeCell ref="I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19" sqref="A19"/>
    </sheetView>
  </sheetViews>
  <sheetFormatPr defaultRowHeight="16.5" x14ac:dyDescent="0.25"/>
  <cols>
    <col min="1" max="1" width="9.33203125" customWidth="1"/>
    <col min="2" max="2" width="12" customWidth="1"/>
    <col min="4" max="4" width="10.109375" customWidth="1"/>
    <col min="5" max="5" width="12.21875" customWidth="1"/>
  </cols>
  <sheetData>
    <row r="1" spans="1:5" ht="18" x14ac:dyDescent="0.25">
      <c r="A1" s="175" t="s">
        <v>68</v>
      </c>
      <c r="B1" s="176"/>
      <c r="C1" s="176"/>
      <c r="D1" s="176"/>
      <c r="E1" s="176"/>
    </row>
    <row r="2" spans="1:5" x14ac:dyDescent="0.25">
      <c r="A2" s="19" t="s">
        <v>69</v>
      </c>
      <c r="B2" s="20" t="s">
        <v>70</v>
      </c>
      <c r="D2" s="19" t="s">
        <v>69</v>
      </c>
      <c r="E2" s="20" t="s">
        <v>71</v>
      </c>
    </row>
    <row r="3" spans="1:5" x14ac:dyDescent="0.25">
      <c r="A3" s="15"/>
      <c r="B3" s="21" t="s">
        <v>7</v>
      </c>
      <c r="D3" s="15"/>
      <c r="E3" s="21" t="s">
        <v>7</v>
      </c>
    </row>
    <row r="4" spans="1:5" x14ac:dyDescent="0.25">
      <c r="A4" s="21" t="s">
        <v>72</v>
      </c>
      <c r="B4" s="15">
        <v>21</v>
      </c>
      <c r="D4" s="21" t="s">
        <v>72</v>
      </c>
      <c r="E4" s="15">
        <v>32</v>
      </c>
    </row>
    <row r="5" spans="1:5" x14ac:dyDescent="0.25">
      <c r="A5" s="21" t="s">
        <v>73</v>
      </c>
      <c r="B5" s="15">
        <v>44</v>
      </c>
      <c r="D5" s="21" t="s">
        <v>73</v>
      </c>
      <c r="E5" s="15">
        <v>39</v>
      </c>
    </row>
    <row r="6" spans="1:5" x14ac:dyDescent="0.25">
      <c r="A6" s="21" t="s">
        <v>74</v>
      </c>
      <c r="B6" s="15">
        <v>94</v>
      </c>
      <c r="D6" s="21" t="s">
        <v>74</v>
      </c>
      <c r="E6" s="15">
        <v>83</v>
      </c>
    </row>
    <row r="7" spans="1:5" x14ac:dyDescent="0.25">
      <c r="A7" s="21" t="s">
        <v>75</v>
      </c>
      <c r="B7" s="15">
        <v>59</v>
      </c>
      <c r="D7" s="21" t="s">
        <v>75</v>
      </c>
      <c r="E7" s="15">
        <v>101</v>
      </c>
    </row>
    <row r="8" spans="1:5" x14ac:dyDescent="0.25">
      <c r="A8" s="21" t="s">
        <v>76</v>
      </c>
      <c r="B8" s="15">
        <v>23</v>
      </c>
      <c r="D8" s="21" t="s">
        <v>76</v>
      </c>
      <c r="E8" s="15">
        <v>82</v>
      </c>
    </row>
    <row r="9" spans="1:5" x14ac:dyDescent="0.25">
      <c r="A9" s="21" t="s">
        <v>77</v>
      </c>
      <c r="B9" s="15">
        <v>70</v>
      </c>
      <c r="D9" s="21" t="s">
        <v>77</v>
      </c>
      <c r="E9" s="15">
        <v>89</v>
      </c>
    </row>
    <row r="11" spans="1:5" x14ac:dyDescent="0.25">
      <c r="A11" s="19" t="s">
        <v>78</v>
      </c>
      <c r="B11" s="20" t="s">
        <v>70</v>
      </c>
      <c r="D11" s="19" t="s">
        <v>78</v>
      </c>
      <c r="E11" s="20" t="s">
        <v>71</v>
      </c>
    </row>
    <row r="12" spans="1:5" x14ac:dyDescent="0.25">
      <c r="A12" s="15"/>
      <c r="B12" s="21" t="s">
        <v>7</v>
      </c>
      <c r="D12" s="15"/>
      <c r="E12" s="21" t="s">
        <v>7</v>
      </c>
    </row>
    <row r="13" spans="1:5" x14ac:dyDescent="0.25">
      <c r="A13" s="21" t="s">
        <v>72</v>
      </c>
      <c r="B13" s="15">
        <v>37</v>
      </c>
      <c r="D13" s="21" t="s">
        <v>72</v>
      </c>
      <c r="E13" s="15">
        <v>83</v>
      </c>
    </row>
    <row r="14" spans="1:5" x14ac:dyDescent="0.25">
      <c r="A14" s="21" t="s">
        <v>73</v>
      </c>
      <c r="B14" s="15">
        <v>101</v>
      </c>
      <c r="D14" s="21" t="s">
        <v>73</v>
      </c>
      <c r="E14" s="15">
        <v>74</v>
      </c>
    </row>
    <row r="15" spans="1:5" x14ac:dyDescent="0.25">
      <c r="A15" s="21" t="s">
        <v>74</v>
      </c>
      <c r="B15" s="15">
        <v>43</v>
      </c>
      <c r="D15" s="21" t="s">
        <v>74</v>
      </c>
      <c r="E15" s="15">
        <v>49</v>
      </c>
    </row>
    <row r="16" spans="1:5" x14ac:dyDescent="0.25">
      <c r="A16" s="21" t="s">
        <v>75</v>
      </c>
      <c r="B16" s="15">
        <v>96</v>
      </c>
      <c r="D16" s="21" t="s">
        <v>75</v>
      </c>
      <c r="E16" s="15">
        <v>86</v>
      </c>
    </row>
    <row r="17" spans="1:5" x14ac:dyDescent="0.25">
      <c r="A17" s="21" t="s">
        <v>76</v>
      </c>
      <c r="B17" s="15">
        <v>28</v>
      </c>
      <c r="D17" s="21" t="s">
        <v>76</v>
      </c>
      <c r="E17" s="15">
        <v>26</v>
      </c>
    </row>
    <row r="18" spans="1:5" x14ac:dyDescent="0.25">
      <c r="A18" s="21" t="s">
        <v>77</v>
      </c>
      <c r="B18" s="15">
        <v>43</v>
      </c>
      <c r="D18" s="21" t="s">
        <v>77</v>
      </c>
      <c r="E18" s="15">
        <v>25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"/>
  <sheetViews>
    <sheetView workbookViewId="0">
      <selection activeCell="D12" sqref="D12"/>
    </sheetView>
  </sheetViews>
  <sheetFormatPr defaultRowHeight="16.5" x14ac:dyDescent="0.25"/>
  <cols>
    <col min="4" max="4" width="16.44140625" customWidth="1"/>
    <col min="5" max="5" width="15.5546875" customWidth="1"/>
  </cols>
  <sheetData>
    <row r="1" spans="1:5" ht="36.75" customHeight="1" x14ac:dyDescent="0.25">
      <c r="A1" s="177" t="s">
        <v>91</v>
      </c>
      <c r="B1" s="178"/>
      <c r="C1" s="178"/>
      <c r="D1" s="178"/>
      <c r="E1" s="178"/>
    </row>
    <row r="2" spans="1:5" x14ac:dyDescent="0.25">
      <c r="A2" s="16" t="s">
        <v>79</v>
      </c>
      <c r="B2" s="16" t="s">
        <v>7</v>
      </c>
      <c r="D2" s="16" t="s">
        <v>80</v>
      </c>
      <c r="E2" s="17" t="s">
        <v>81</v>
      </c>
    </row>
    <row r="3" spans="1:5" x14ac:dyDescent="0.25">
      <c r="A3" s="15">
        <v>1</v>
      </c>
      <c r="B3" s="15">
        <v>746</v>
      </c>
      <c r="D3" s="15" t="s">
        <v>82</v>
      </c>
      <c r="E3" s="18" t="s">
        <v>81</v>
      </c>
    </row>
    <row r="4" spans="1:5" x14ac:dyDescent="0.25">
      <c r="A4" s="15">
        <v>2</v>
      </c>
      <c r="B4" s="15">
        <v>726</v>
      </c>
      <c r="D4" s="15" t="s">
        <v>83</v>
      </c>
      <c r="E4" s="18" t="s">
        <v>81</v>
      </c>
    </row>
    <row r="5" spans="1:5" x14ac:dyDescent="0.25">
      <c r="A5" s="15">
        <v>3</v>
      </c>
      <c r="B5" s="15">
        <v>763</v>
      </c>
      <c r="D5" s="15" t="s">
        <v>84</v>
      </c>
      <c r="E5" s="18" t="s">
        <v>81</v>
      </c>
    </row>
    <row r="6" spans="1:5" x14ac:dyDescent="0.25">
      <c r="A6" s="15">
        <v>4</v>
      </c>
      <c r="B6" s="15">
        <v>757</v>
      </c>
      <c r="D6" s="15" t="s">
        <v>85</v>
      </c>
      <c r="E6" s="18" t="s">
        <v>81</v>
      </c>
    </row>
    <row r="7" spans="1:5" x14ac:dyDescent="0.25">
      <c r="A7" s="15">
        <v>5</v>
      </c>
      <c r="B7" s="15">
        <v>701</v>
      </c>
      <c r="D7" s="15" t="s">
        <v>86</v>
      </c>
      <c r="E7" s="18" t="s">
        <v>81</v>
      </c>
    </row>
    <row r="8" spans="1:5" x14ac:dyDescent="0.25">
      <c r="A8" s="15">
        <v>6</v>
      </c>
      <c r="B8" s="15">
        <v>684</v>
      </c>
      <c r="D8" s="15" t="s">
        <v>87</v>
      </c>
      <c r="E8" s="18" t="s">
        <v>81</v>
      </c>
    </row>
    <row r="9" spans="1:5" x14ac:dyDescent="0.25">
      <c r="A9" s="15">
        <v>7</v>
      </c>
      <c r="B9" s="15">
        <v>691</v>
      </c>
      <c r="D9" s="15" t="s">
        <v>88</v>
      </c>
      <c r="E9" s="18" t="s">
        <v>81</v>
      </c>
    </row>
    <row r="10" spans="1:5" x14ac:dyDescent="0.25">
      <c r="A10" s="15">
        <v>8</v>
      </c>
      <c r="B10" s="15">
        <v>832</v>
      </c>
      <c r="D10" s="15" t="s">
        <v>89</v>
      </c>
      <c r="E10" s="18" t="s">
        <v>81</v>
      </c>
    </row>
    <row r="11" spans="1:5" x14ac:dyDescent="0.25">
      <c r="A11" s="15">
        <v>9</v>
      </c>
      <c r="B11" s="15">
        <v>796</v>
      </c>
      <c r="D11" s="15" t="s">
        <v>90</v>
      </c>
      <c r="E11" s="18" t="s">
        <v>81</v>
      </c>
    </row>
    <row r="12" spans="1:5" x14ac:dyDescent="0.25">
      <c r="A12" s="15">
        <v>10</v>
      </c>
      <c r="B12" s="15">
        <v>757</v>
      </c>
    </row>
    <row r="13" spans="1:5" x14ac:dyDescent="0.25">
      <c r="A13" s="15">
        <v>11</v>
      </c>
      <c r="B13" s="15">
        <v>621</v>
      </c>
    </row>
    <row r="14" spans="1:5" x14ac:dyDescent="0.25">
      <c r="A14" s="15">
        <v>12</v>
      </c>
      <c r="B14" s="15">
        <v>682</v>
      </c>
    </row>
  </sheetData>
  <mergeCells count="1">
    <mergeCell ref="A1:E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6" sqref="A16"/>
    </sheetView>
  </sheetViews>
  <sheetFormatPr defaultRowHeight="16.5" x14ac:dyDescent="0.25"/>
  <cols>
    <col min="1" max="1" width="9.44140625" customWidth="1"/>
    <col min="2" max="2" width="11.109375" customWidth="1"/>
    <col min="3" max="3" width="11.6640625" customWidth="1"/>
  </cols>
  <sheetData>
    <row r="1" spans="1:3" x14ac:dyDescent="0.25">
      <c r="A1" s="168" t="s">
        <v>92</v>
      </c>
      <c r="B1" s="168"/>
      <c r="C1" s="168"/>
    </row>
    <row r="2" spans="1:3" ht="34.5" customHeight="1" x14ac:dyDescent="0.25">
      <c r="A2" s="13" t="s">
        <v>93</v>
      </c>
      <c r="B2" s="14" t="s">
        <v>94</v>
      </c>
      <c r="C2" s="13" t="s">
        <v>95</v>
      </c>
    </row>
    <row r="3" spans="1:3" ht="30.75" customHeight="1" x14ac:dyDescent="0.25">
      <c r="A3" s="13" t="s">
        <v>96</v>
      </c>
      <c r="B3" s="13" t="s">
        <v>97</v>
      </c>
      <c r="C3" s="13" t="s">
        <v>98</v>
      </c>
    </row>
    <row r="4" spans="1:3" x14ac:dyDescent="0.25">
      <c r="A4" s="15">
        <v>126</v>
      </c>
      <c r="B4" s="15">
        <v>17</v>
      </c>
      <c r="C4" s="15">
        <v>11</v>
      </c>
    </row>
    <row r="5" spans="1:3" x14ac:dyDescent="0.25">
      <c r="A5" s="15">
        <v>148</v>
      </c>
      <c r="B5" s="15">
        <v>23</v>
      </c>
      <c r="C5" s="15">
        <v>14</v>
      </c>
    </row>
    <row r="6" spans="1:3" x14ac:dyDescent="0.25">
      <c r="A6" s="15">
        <v>105</v>
      </c>
      <c r="B6" s="15">
        <v>18</v>
      </c>
      <c r="C6" s="15">
        <v>9</v>
      </c>
    </row>
    <row r="7" spans="1:3" x14ac:dyDescent="0.25">
      <c r="A7" s="15">
        <v>162</v>
      </c>
      <c r="B7" s="15">
        <v>22</v>
      </c>
      <c r="C7" s="15">
        <v>16</v>
      </c>
    </row>
    <row r="8" spans="1:3" x14ac:dyDescent="0.25">
      <c r="A8" s="15">
        <v>101</v>
      </c>
      <c r="B8" s="15">
        <v>14</v>
      </c>
      <c r="C8" s="15">
        <v>9</v>
      </c>
    </row>
    <row r="9" spans="1:3" x14ac:dyDescent="0.25">
      <c r="A9" s="15">
        <v>175</v>
      </c>
      <c r="B9" s="15">
        <v>24</v>
      </c>
      <c r="C9" s="15">
        <v>17</v>
      </c>
    </row>
    <row r="10" spans="1:3" x14ac:dyDescent="0.25">
      <c r="A10" s="15">
        <v>160</v>
      </c>
      <c r="B10" s="15">
        <v>23</v>
      </c>
      <c r="C10" s="15">
        <v>15</v>
      </c>
    </row>
    <row r="11" spans="1:3" x14ac:dyDescent="0.25">
      <c r="A11" s="15">
        <v>127</v>
      </c>
      <c r="B11" s="15">
        <v>15</v>
      </c>
      <c r="C11" s="15">
        <v>11</v>
      </c>
    </row>
    <row r="12" spans="1:3" x14ac:dyDescent="0.25">
      <c r="A12" s="15">
        <v>138</v>
      </c>
      <c r="B12" s="15">
        <v>16</v>
      </c>
      <c r="C12" s="15">
        <v>12</v>
      </c>
    </row>
    <row r="13" spans="1:3" x14ac:dyDescent="0.25">
      <c r="A13" s="15">
        <v>143</v>
      </c>
      <c r="B13" s="15">
        <v>21</v>
      </c>
      <c r="C13" s="15">
        <v>14</v>
      </c>
    </row>
    <row r="14" spans="1:3" x14ac:dyDescent="0.25">
      <c r="A14" s="15">
        <v>158</v>
      </c>
      <c r="B14" s="15">
        <v>22</v>
      </c>
      <c r="C14" s="15">
        <v>15</v>
      </c>
    </row>
    <row r="15" spans="1:3" x14ac:dyDescent="0.25">
      <c r="A15" s="15">
        <v>137</v>
      </c>
      <c r="B15" s="15">
        <v>13</v>
      </c>
      <c r="C15" s="15">
        <v>13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A10" sqref="A10"/>
    </sheetView>
  </sheetViews>
  <sheetFormatPr defaultRowHeight="16.5" x14ac:dyDescent="0.25"/>
  <cols>
    <col min="1" max="1" width="13.6640625" customWidth="1"/>
    <col min="2" max="2" width="14" customWidth="1"/>
    <col min="3" max="3" width="16.33203125" customWidth="1"/>
    <col min="4" max="4" width="18.21875" customWidth="1"/>
  </cols>
  <sheetData>
    <row r="2" spans="1:4" x14ac:dyDescent="0.25">
      <c r="A2" s="30" t="s">
        <v>99</v>
      </c>
      <c r="B2" s="30" t="s">
        <v>100</v>
      </c>
      <c r="C2" s="30" t="s">
        <v>101</v>
      </c>
      <c r="D2" s="30" t="s">
        <v>102</v>
      </c>
    </row>
    <row r="3" spans="1:4" x14ac:dyDescent="0.25">
      <c r="A3" s="30" t="s">
        <v>6</v>
      </c>
      <c r="B3" s="30" t="s">
        <v>103</v>
      </c>
      <c r="C3" s="30" t="s">
        <v>104</v>
      </c>
      <c r="D3" s="30" t="s">
        <v>105</v>
      </c>
    </row>
    <row r="4" spans="1:4" x14ac:dyDescent="0.25">
      <c r="A4" s="31"/>
      <c r="B4" s="30" t="s">
        <v>96</v>
      </c>
      <c r="C4" s="30" t="s">
        <v>97</v>
      </c>
      <c r="D4" s="30" t="s">
        <v>98</v>
      </c>
    </row>
    <row r="5" spans="1:4" x14ac:dyDescent="0.25">
      <c r="A5" s="15">
        <v>1</v>
      </c>
      <c r="B5" s="15">
        <v>44</v>
      </c>
      <c r="C5" s="15">
        <v>20</v>
      </c>
      <c r="D5" s="15">
        <v>52</v>
      </c>
    </row>
    <row r="6" spans="1:4" x14ac:dyDescent="0.25">
      <c r="A6" s="15">
        <v>2</v>
      </c>
      <c r="B6" s="15">
        <v>43</v>
      </c>
      <c r="C6" s="15">
        <v>21</v>
      </c>
      <c r="D6" s="15">
        <v>51</v>
      </c>
    </row>
    <row r="7" spans="1:4" x14ac:dyDescent="0.25">
      <c r="A7" s="15">
        <v>3</v>
      </c>
      <c r="B7" s="15">
        <v>42</v>
      </c>
      <c r="C7" s="15">
        <v>23</v>
      </c>
      <c r="D7" s="15">
        <v>51</v>
      </c>
    </row>
    <row r="8" spans="1:4" x14ac:dyDescent="0.25">
      <c r="A8" s="15">
        <v>4</v>
      </c>
      <c r="B8" s="15">
        <v>40</v>
      </c>
      <c r="C8" s="15">
        <v>25</v>
      </c>
      <c r="D8" s="15">
        <v>50</v>
      </c>
    </row>
    <row r="9" spans="1:4" x14ac:dyDescent="0.25">
      <c r="A9" s="15">
        <v>5</v>
      </c>
      <c r="B9" s="15">
        <v>41</v>
      </c>
      <c r="C9" s="15">
        <v>26</v>
      </c>
      <c r="D9" s="15">
        <v>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6" sqref="B6"/>
    </sheetView>
  </sheetViews>
  <sheetFormatPr defaultRowHeight="16.5" x14ac:dyDescent="0.25"/>
  <cols>
    <col min="1" max="1" width="19.21875" customWidth="1"/>
    <col min="2" max="2" width="15.5546875" customWidth="1"/>
    <col min="3" max="6" width="13.77734375" customWidth="1"/>
    <col min="7" max="9" width="15.33203125" customWidth="1"/>
  </cols>
  <sheetData>
    <row r="1" spans="1:9" x14ac:dyDescent="0.25">
      <c r="A1" s="35" t="s">
        <v>106</v>
      </c>
      <c r="B1" s="36">
        <v>500000000</v>
      </c>
    </row>
    <row r="2" spans="1:9" x14ac:dyDescent="0.25">
      <c r="A2" s="35" t="s">
        <v>107</v>
      </c>
      <c r="B2" s="15">
        <v>0</v>
      </c>
    </row>
    <row r="3" spans="1:9" x14ac:dyDescent="0.25">
      <c r="A3" s="35" t="s">
        <v>108</v>
      </c>
      <c r="B3" s="15">
        <v>8</v>
      </c>
    </row>
    <row r="4" spans="1:9" x14ac:dyDescent="0.25">
      <c r="A4" s="37"/>
    </row>
    <row r="5" spans="1:9" x14ac:dyDescent="0.25">
      <c r="A5" s="79" t="s">
        <v>109</v>
      </c>
      <c r="B5" s="80">
        <v>1</v>
      </c>
      <c r="C5" s="80">
        <v>2</v>
      </c>
      <c r="D5" s="80">
        <v>3</v>
      </c>
      <c r="E5" s="80">
        <v>4</v>
      </c>
      <c r="F5" s="80">
        <v>5</v>
      </c>
      <c r="G5" s="80">
        <v>6</v>
      </c>
      <c r="H5" s="80">
        <v>7</v>
      </c>
      <c r="I5" s="80">
        <v>8</v>
      </c>
    </row>
    <row r="6" spans="1:9" x14ac:dyDescent="0.25">
      <c r="A6" s="15" t="s">
        <v>110</v>
      </c>
      <c r="B6" s="36"/>
      <c r="C6" s="36"/>
      <c r="D6" s="36"/>
      <c r="E6" s="36"/>
      <c r="F6" s="36"/>
      <c r="G6" s="36"/>
      <c r="H6" s="36"/>
      <c r="I6" s="36"/>
    </row>
    <row r="7" spans="1:9" x14ac:dyDescent="0.25">
      <c r="A7" s="15" t="s">
        <v>111</v>
      </c>
      <c r="B7" s="36"/>
      <c r="C7" s="36"/>
      <c r="D7" s="36"/>
      <c r="E7" s="36"/>
      <c r="F7" s="36"/>
      <c r="G7" s="36"/>
      <c r="H7" s="36"/>
      <c r="I7" s="36"/>
    </row>
    <row r="8" spans="1:9" x14ac:dyDescent="0.25">
      <c r="A8" s="15" t="s">
        <v>112</v>
      </c>
      <c r="B8" s="15"/>
      <c r="C8" s="15"/>
      <c r="D8" s="15"/>
      <c r="E8" s="15"/>
      <c r="F8" s="36"/>
      <c r="G8" s="15"/>
      <c r="H8" s="15"/>
      <c r="I8" s="15"/>
    </row>
    <row r="9" spans="1:9" x14ac:dyDescent="0.25">
      <c r="A9" s="15" t="s">
        <v>113</v>
      </c>
      <c r="B9" s="36"/>
      <c r="C9" s="36"/>
      <c r="D9" s="36"/>
      <c r="E9" s="36"/>
      <c r="F9" s="36"/>
      <c r="G9" s="36"/>
      <c r="H9" s="36"/>
      <c r="I9" s="36"/>
    </row>
    <row r="11" spans="1:9" x14ac:dyDescent="0.25">
      <c r="A11" s="79" t="s">
        <v>109</v>
      </c>
      <c r="B11" s="80">
        <v>1</v>
      </c>
      <c r="C11" s="80">
        <v>2</v>
      </c>
      <c r="D11" s="80">
        <v>3</v>
      </c>
      <c r="E11" s="80">
        <v>4</v>
      </c>
      <c r="F11" s="80">
        <v>5</v>
      </c>
      <c r="G11" s="80">
        <v>6</v>
      </c>
      <c r="H11" s="80">
        <v>7</v>
      </c>
      <c r="I11" s="80">
        <v>8</v>
      </c>
    </row>
    <row r="12" spans="1:9" x14ac:dyDescent="0.25">
      <c r="A12" s="15" t="s">
        <v>110</v>
      </c>
      <c r="B12" s="36"/>
      <c r="C12" s="36"/>
      <c r="D12" s="36"/>
      <c r="E12" s="36"/>
      <c r="F12" s="36"/>
      <c r="G12" s="36"/>
      <c r="H12" s="36"/>
      <c r="I12" s="36"/>
    </row>
    <row r="13" spans="1:9" x14ac:dyDescent="0.25">
      <c r="A13" s="15" t="s">
        <v>111</v>
      </c>
      <c r="B13" s="36"/>
      <c r="C13" s="36"/>
      <c r="D13" s="36"/>
      <c r="E13" s="36"/>
      <c r="F13" s="36"/>
      <c r="G13" s="36"/>
      <c r="H13" s="36"/>
      <c r="I13" s="36"/>
    </row>
    <row r="14" spans="1:9" x14ac:dyDescent="0.25">
      <c r="A14" s="15" t="s">
        <v>112</v>
      </c>
      <c r="B14" s="15"/>
      <c r="C14" s="15"/>
      <c r="D14" s="15"/>
      <c r="E14" s="15"/>
      <c r="F14" s="36"/>
      <c r="G14" s="15"/>
      <c r="H14" s="15"/>
      <c r="I14" s="15"/>
    </row>
    <row r="15" spans="1:9" x14ac:dyDescent="0.25">
      <c r="A15" s="15" t="s">
        <v>113</v>
      </c>
      <c r="B15" s="36"/>
      <c r="C15" s="36"/>
      <c r="D15" s="36"/>
      <c r="E15" s="36"/>
      <c r="F15" s="36"/>
      <c r="G15" s="36"/>
      <c r="H15" s="36"/>
      <c r="I1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Bài 1</vt:lpstr>
      <vt:lpstr>Bài 2</vt:lpstr>
      <vt:lpstr>Bài 3</vt:lpstr>
      <vt:lpstr>Bài 4</vt:lpstr>
      <vt:lpstr>Bài 5</vt:lpstr>
      <vt:lpstr>Bài 6</vt:lpstr>
      <vt:lpstr>Bài 7</vt:lpstr>
      <vt:lpstr>Bài 8</vt:lpstr>
      <vt:lpstr>Bài 9</vt:lpstr>
      <vt:lpstr>Bài 10</vt:lpstr>
      <vt:lpstr>Bài 11</vt:lpstr>
      <vt:lpstr>Bài 12</vt:lpstr>
      <vt:lpstr>Bài 13</vt:lpstr>
      <vt:lpstr>Bài 14</vt:lpstr>
      <vt:lpstr>Bài 15</vt:lpstr>
      <vt:lpstr>Bài 16</vt:lpstr>
      <vt:lpstr>Bài 17</vt:lpstr>
      <vt:lpstr>Bài 18</vt:lpstr>
      <vt:lpstr>Bài 19</vt:lpstr>
      <vt:lpstr>Bài 20</vt:lpstr>
      <vt:lpstr>Bài 21</vt:lpstr>
      <vt:lpstr>Bài 22</vt:lpstr>
      <vt:lpstr>Bài 23</vt:lpstr>
      <vt:lpstr>Bài 24</vt:lpstr>
      <vt:lpstr>Bài 25</vt:lpstr>
      <vt:lpstr>Bài 26</vt:lpstr>
      <vt:lpstr>'Bài 1'!Criteria</vt:lpstr>
      <vt:lpstr>'Bài 1'!Extract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</dc:creator>
  <cp:lastModifiedBy>HP</cp:lastModifiedBy>
  <dcterms:created xsi:type="dcterms:W3CDTF">2014-11-11T11:57:01Z</dcterms:created>
  <dcterms:modified xsi:type="dcterms:W3CDTF">2015-08-11T16:42:26Z</dcterms:modified>
</cp:coreProperties>
</file>