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0235" windowHeight="7230"/>
  </bookViews>
  <sheets>
    <sheet name="Bai giai THNC" sheetId="1" r:id="rId1"/>
    <sheet name="Đề bài 5" sheetId="2" r:id="rId2"/>
    <sheet name="Sheet3" sheetId="3" r:id="rId3"/>
  </sheets>
  <calcPr calcId="144525"/>
</workbook>
</file>

<file path=xl/calcChain.xml><?xml version="1.0" encoding="utf-8"?>
<calcChain xmlns="http://schemas.openxmlformats.org/spreadsheetml/2006/main">
  <c r="B16" i="1" l="1"/>
  <c r="B10" i="1"/>
  <c r="B14" i="1"/>
  <c r="C14" i="1"/>
  <c r="D14" i="1"/>
  <c r="E14" i="1"/>
  <c r="F14" i="1"/>
  <c r="G14" i="1"/>
  <c r="H14" i="1"/>
  <c r="I14" i="1"/>
  <c r="J14" i="1"/>
  <c r="K14" i="1"/>
  <c r="L14" i="1"/>
  <c r="D4" i="1"/>
  <c r="B7" i="1"/>
  <c r="B6" i="1"/>
  <c r="D5" i="1"/>
  <c r="D3" i="1"/>
</calcChain>
</file>

<file path=xl/sharedStrings.xml><?xml version="1.0" encoding="utf-8"?>
<sst xmlns="http://schemas.openxmlformats.org/spreadsheetml/2006/main" count="23" uniqueCount="23">
  <si>
    <t>ĐVT: triệu đồng</t>
  </si>
  <si>
    <t>Nguồn vay</t>
  </si>
  <si>
    <t>Lãi suất %/tháng</t>
  </si>
  <si>
    <t>Lãi suất %/năm</t>
  </si>
  <si>
    <t>Kỳ hạn quý</t>
  </si>
  <si>
    <t>Kỳ hạn 6 tháng</t>
  </si>
  <si>
    <t>Kỳ hạn năm</t>
  </si>
  <si>
    <t>Tổng tiền vay</t>
  </si>
  <si>
    <t>Lãi suất trung bình %/năm</t>
  </si>
  <si>
    <t>Năm</t>
  </si>
  <si>
    <t>Chi phí hàng năm (chưa khấu hao)</t>
  </si>
  <si>
    <t>Doanh thu hàng năm</t>
  </si>
  <si>
    <t>Thanh lý</t>
  </si>
  <si>
    <t>Dòng ngân lưu</t>
  </si>
  <si>
    <t>Chỉ số NPV</t>
  </si>
  <si>
    <t>&lt;0, không nên đầu tư vào dự án.</t>
  </si>
  <si>
    <t>Vốn đầu tư (tổng tiền vay sau 3 năm)</t>
  </si>
  <si>
    <t>Bài 5:</t>
  </si>
  <si>
    <t>Một doanh nghiệp vay vốn từ 3 nguồn để đầu tư mở rộng quy mô sản xuất.</t>
  </si>
  <si>
    <t>- Nguồn thứ nhất vay 100 triệu đồng, kỳ hạn quý với lãi suất 1,5%/tháng.</t>
  </si>
  <si>
    <t>- Nguồn thứ hai vay 150 triệu đồng, kỳ hạn 6 tháng với lãi suất 1,7%/tháng.</t>
  </si>
  <si>
    <t>- Nguồn thứ ba vay 120 triệu đồng, kỳ hạn năm với lãi suất 1,8%/tháng.</t>
  </si>
  <si>
    <t>Dự kiến sau 3 năm kể từ khi vay vốn, dự án đi vào hoạt động và đạt doanh thu hàng năm là 150 triệu đồng, chi phí các loại hàng năm (chưa có khấu hao) là 60 triệu đồng. Hỏi dự án có nên đầu tư không, nếu vòng đời dự án là 10 năm, có giá trị thanh lý cuối đời dự án là 100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</si>
</sst>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3" formatCode="_-* #,##0.00\ _₫_-;\-* #,##0.00\ _₫_-;_-* &quot;-&quot;??\ _₫_-;_-@_-"/>
    <numFmt numFmtId="164" formatCode="0.0"/>
    <numFmt numFmtId="165" formatCode="0.0000"/>
  </numFmts>
  <fonts count="7" x14ac:knownFonts="1">
    <font>
      <sz val="13"/>
      <color theme="1"/>
      <name val="Times New Roman"/>
      <family val="2"/>
      <charset val="163"/>
    </font>
    <font>
      <sz val="11"/>
      <color theme="1"/>
      <name val="Calibri"/>
      <family val="2"/>
      <charset val="163"/>
      <scheme val="minor"/>
    </font>
    <font>
      <sz val="13"/>
      <color theme="1"/>
      <name val="Times New Roman"/>
      <family val="1"/>
    </font>
    <font>
      <b/>
      <sz val="13"/>
      <color theme="1"/>
      <name val="Times New Roman"/>
      <family val="1"/>
    </font>
    <font>
      <b/>
      <sz val="13"/>
      <color theme="0"/>
      <name val="Times New Roman"/>
      <family val="1"/>
    </font>
    <font>
      <b/>
      <sz val="13"/>
      <color rgb="FFFF0000"/>
      <name val="Times New Roman"/>
      <family val="1"/>
    </font>
    <font>
      <sz val="14"/>
      <color rgb="FF000000"/>
      <name val="Times New Roman"/>
      <family val="1"/>
    </font>
  </fonts>
  <fills count="7">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1" fillId="0" borderId="0" xfId="1"/>
    <xf numFmtId="0" fontId="2" fillId="0" borderId="0" xfId="1" applyFont="1"/>
    <xf numFmtId="0" fontId="2" fillId="0" borderId="1" xfId="1" applyFont="1" applyBorder="1"/>
    <xf numFmtId="0" fontId="4" fillId="3" borderId="1" xfId="1" applyFont="1" applyFill="1" applyBorder="1"/>
    <xf numFmtId="164" fontId="2" fillId="0" borderId="0" xfId="1" applyNumberFormat="1" applyFont="1"/>
    <xf numFmtId="0" fontId="2" fillId="0" borderId="0" xfId="1" applyFont="1" applyAlignment="1"/>
    <xf numFmtId="0" fontId="2" fillId="0" borderId="1" xfId="1" applyFont="1" applyBorder="1" applyAlignment="1">
      <alignment horizontal="center" vertical="center"/>
    </xf>
    <xf numFmtId="0" fontId="2" fillId="0" borderId="1" xfId="1" applyFont="1" applyBorder="1" applyAlignment="1">
      <alignment horizontal="center"/>
    </xf>
    <xf numFmtId="10" fontId="2" fillId="0" borderId="1" xfId="1" applyNumberFormat="1" applyFont="1" applyBorder="1" applyAlignment="1">
      <alignment horizontal="center"/>
    </xf>
    <xf numFmtId="10" fontId="2" fillId="0" borderId="1" xfId="1" applyNumberFormat="1" applyFont="1" applyBorder="1" applyAlignment="1">
      <alignment horizontal="center" vertical="center"/>
    </xf>
    <xf numFmtId="8" fontId="2" fillId="0" borderId="0" xfId="1" applyNumberFormat="1" applyFont="1"/>
    <xf numFmtId="0" fontId="3" fillId="2" borderId="1" xfId="1" applyFont="1" applyFill="1" applyBorder="1"/>
    <xf numFmtId="0" fontId="4" fillId="5" borderId="1" xfId="1" applyFont="1" applyFill="1" applyBorder="1" applyAlignment="1">
      <alignment horizontal="center" vertical="center"/>
    </xf>
    <xf numFmtId="0" fontId="4" fillId="5" borderId="1" xfId="1" applyFont="1" applyFill="1" applyBorder="1" applyAlignment="1">
      <alignment horizontal="center"/>
    </xf>
    <xf numFmtId="0" fontId="4" fillId="6" borderId="1" xfId="1" applyFont="1" applyFill="1" applyBorder="1"/>
    <xf numFmtId="0" fontId="3" fillId="2" borderId="1" xfId="1" applyFont="1" applyFill="1" applyBorder="1" applyAlignment="1">
      <alignment horizontal="center" vertical="center"/>
    </xf>
    <xf numFmtId="0" fontId="4" fillId="4" borderId="1" xfId="1" applyFont="1" applyFill="1" applyBorder="1"/>
    <xf numFmtId="165" fontId="5" fillId="0" borderId="1" xfId="1" applyNumberFormat="1" applyFont="1" applyBorder="1" applyAlignment="1">
      <alignment horizontal="center" vertical="center"/>
    </xf>
    <xf numFmtId="0" fontId="3" fillId="0" borderId="0" xfId="1" applyFont="1"/>
    <xf numFmtId="0" fontId="6" fillId="0" borderId="0" xfId="1" applyFont="1"/>
    <xf numFmtId="10" fontId="2" fillId="0" borderId="1" xfId="1" applyNumberFormat="1" applyFont="1" applyBorder="1" applyAlignment="1">
      <alignment horizontal="center" vertical="center"/>
    </xf>
    <xf numFmtId="9" fontId="2" fillId="0" borderId="1" xfId="1" applyNumberFormat="1" applyFont="1" applyBorder="1" applyAlignment="1">
      <alignment horizontal="center" vertical="center"/>
    </xf>
    <xf numFmtId="1" fontId="2" fillId="0" borderId="1" xfId="1" applyNumberFormat="1" applyFont="1" applyFill="1" applyBorder="1" applyAlignment="1">
      <alignment horizontal="center" vertical="center"/>
    </xf>
    <xf numFmtId="1" fontId="2" fillId="0" borderId="1" xfId="1" applyNumberFormat="1" applyFont="1" applyBorder="1" applyAlignment="1">
      <alignment horizontal="center" vertical="center"/>
    </xf>
    <xf numFmtId="165" fontId="2" fillId="0" borderId="1" xfId="1" applyNumberFormat="1" applyFont="1" applyBorder="1" applyAlignment="1">
      <alignment horizontal="center" vertical="center"/>
    </xf>
    <xf numFmtId="165" fontId="2" fillId="0" borderId="0" xfId="1" applyNumberFormat="1" applyFont="1" applyAlignment="1">
      <alignment horizontal="center" vertical="center"/>
    </xf>
    <xf numFmtId="0" fontId="3" fillId="0" borderId="1" xfId="1" applyFont="1" applyBorder="1" applyAlignment="1">
      <alignment horizontal="right"/>
    </xf>
  </cellXfs>
  <cellStyles count="4">
    <cellStyle name="Comma 2" xfId="2"/>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6"/>
  <sheetViews>
    <sheetView tabSelected="1" zoomScaleNormal="100" workbookViewId="0">
      <selection sqref="A1:B1"/>
    </sheetView>
  </sheetViews>
  <sheetFormatPr defaultRowHeight="16.5" x14ac:dyDescent="0.25"/>
  <cols>
    <col min="1" max="1" width="31.21875" customWidth="1"/>
    <col min="2" max="2" width="12.6640625" customWidth="1"/>
    <col min="3" max="12" width="14.88671875" customWidth="1"/>
  </cols>
  <sheetData>
    <row r="1" spans="1:12" x14ac:dyDescent="0.25">
      <c r="A1" s="27" t="s">
        <v>0</v>
      </c>
      <c r="B1" s="27"/>
      <c r="C1" s="1"/>
      <c r="D1" s="1"/>
      <c r="E1" s="1"/>
      <c r="F1" s="1"/>
      <c r="G1" s="1"/>
      <c r="H1" s="1"/>
      <c r="I1" s="1"/>
      <c r="J1" s="1"/>
      <c r="K1" s="1"/>
      <c r="L1" s="1"/>
    </row>
    <row r="2" spans="1:12" x14ac:dyDescent="0.25">
      <c r="A2" s="3"/>
      <c r="B2" s="13" t="s">
        <v>1</v>
      </c>
      <c r="C2" s="14" t="s">
        <v>2</v>
      </c>
      <c r="D2" s="13" t="s">
        <v>3</v>
      </c>
      <c r="E2" s="6"/>
      <c r="F2" s="1"/>
      <c r="G2" s="1"/>
      <c r="H2" s="1"/>
      <c r="I2" s="1"/>
      <c r="J2" s="1"/>
      <c r="K2" s="1"/>
      <c r="L2" s="1"/>
    </row>
    <row r="3" spans="1:12" x14ac:dyDescent="0.25">
      <c r="A3" s="15" t="s">
        <v>4</v>
      </c>
      <c r="B3" s="8">
        <v>100</v>
      </c>
      <c r="C3" s="9">
        <v>1.4999999999999999E-2</v>
      </c>
      <c r="D3" s="10">
        <f>EFFECT(C3*12,4)</f>
        <v>0.19251860062499948</v>
      </c>
      <c r="E3" s="1"/>
      <c r="F3" s="1"/>
      <c r="G3" s="11"/>
      <c r="H3" s="1"/>
      <c r="I3" s="1"/>
      <c r="J3" s="1"/>
      <c r="K3" s="1"/>
      <c r="L3" s="1"/>
    </row>
    <row r="4" spans="1:12" x14ac:dyDescent="0.25">
      <c r="A4" s="15" t="s">
        <v>5</v>
      </c>
      <c r="B4" s="8">
        <v>150</v>
      </c>
      <c r="C4" s="9">
        <v>1.7000000000000001E-2</v>
      </c>
      <c r="D4" s="21">
        <f>EFFECT(C4*12,2)</f>
        <v>0.21440400000000026</v>
      </c>
      <c r="E4" s="1"/>
      <c r="F4" s="1"/>
      <c r="G4" s="1"/>
      <c r="H4" s="1"/>
      <c r="I4" s="1"/>
      <c r="J4" s="1"/>
      <c r="K4" s="1"/>
      <c r="L4" s="1"/>
    </row>
    <row r="5" spans="1:12" x14ac:dyDescent="0.25">
      <c r="A5" s="15" t="s">
        <v>6</v>
      </c>
      <c r="B5" s="8">
        <v>120</v>
      </c>
      <c r="C5" s="9">
        <v>1.7999999999999999E-2</v>
      </c>
      <c r="D5" s="21">
        <f>EFFECT(C5*12,1)</f>
        <v>0.21599999999999997</v>
      </c>
      <c r="E5" s="1"/>
      <c r="F5" s="5"/>
      <c r="G5" s="1"/>
      <c r="H5" s="1"/>
      <c r="I5" s="1"/>
      <c r="J5" s="1"/>
      <c r="K5" s="1"/>
      <c r="L5" s="1"/>
    </row>
    <row r="6" spans="1:12" x14ac:dyDescent="0.25">
      <c r="A6" s="15" t="s">
        <v>7</v>
      </c>
      <c r="B6" s="7">
        <f>SUM(B3:B5)</f>
        <v>370</v>
      </c>
      <c r="C6" s="1"/>
      <c r="D6" s="1"/>
      <c r="E6" s="1"/>
      <c r="F6" s="5"/>
      <c r="G6" s="1"/>
      <c r="H6" s="1"/>
      <c r="I6" s="1"/>
      <c r="J6" s="1"/>
      <c r="K6" s="1"/>
      <c r="L6" s="1"/>
    </row>
    <row r="7" spans="1:12" x14ac:dyDescent="0.25">
      <c r="A7" s="15" t="s">
        <v>8</v>
      </c>
      <c r="B7" s="22">
        <f>SUMPRODUCT(B3:B5,D3:D5)/B6</f>
        <v>0.20900664881756753</v>
      </c>
      <c r="C7" s="1"/>
      <c r="D7" s="1"/>
      <c r="E7" s="1"/>
      <c r="F7" s="1"/>
      <c r="G7" s="1"/>
      <c r="H7" s="1"/>
      <c r="I7" s="1"/>
      <c r="J7" s="1"/>
      <c r="K7" s="1"/>
      <c r="L7" s="1"/>
    </row>
    <row r="9" spans="1:12" x14ac:dyDescent="0.25">
      <c r="A9" s="12" t="s">
        <v>9</v>
      </c>
      <c r="B9" s="16">
        <v>0</v>
      </c>
      <c r="C9" s="16">
        <v>1</v>
      </c>
      <c r="D9" s="16">
        <v>2</v>
      </c>
      <c r="E9" s="16">
        <v>3</v>
      </c>
      <c r="F9" s="16">
        <v>4</v>
      </c>
      <c r="G9" s="16">
        <v>5</v>
      </c>
      <c r="H9" s="16">
        <v>6</v>
      </c>
      <c r="I9" s="16">
        <v>7</v>
      </c>
      <c r="J9" s="16">
        <v>8</v>
      </c>
      <c r="K9" s="16">
        <v>9</v>
      </c>
      <c r="L9" s="16">
        <v>10</v>
      </c>
    </row>
    <row r="10" spans="1:12" x14ac:dyDescent="0.25">
      <c r="A10" s="17" t="s">
        <v>16</v>
      </c>
      <c r="B10" s="26">
        <f>FV(21%,3,,-B6,0)</f>
        <v>655.47757000000001</v>
      </c>
      <c r="C10" s="23"/>
      <c r="D10" s="23"/>
      <c r="E10" s="23"/>
      <c r="F10" s="23"/>
      <c r="G10" s="23"/>
      <c r="H10" s="23"/>
      <c r="I10" s="23"/>
      <c r="J10" s="23"/>
      <c r="K10" s="23"/>
      <c r="L10" s="23"/>
    </row>
    <row r="11" spans="1:12" x14ac:dyDescent="0.25">
      <c r="A11" s="17" t="s">
        <v>10</v>
      </c>
      <c r="B11" s="25"/>
      <c r="C11" s="24">
        <v>60</v>
      </c>
      <c r="D11" s="24">
        <v>60</v>
      </c>
      <c r="E11" s="24">
        <v>60</v>
      </c>
      <c r="F11" s="24">
        <v>60</v>
      </c>
      <c r="G11" s="24">
        <v>60</v>
      </c>
      <c r="H11" s="24">
        <v>60</v>
      </c>
      <c r="I11" s="24">
        <v>60</v>
      </c>
      <c r="J11" s="24">
        <v>60</v>
      </c>
      <c r="K11" s="24">
        <v>60</v>
      </c>
      <c r="L11" s="24">
        <v>60</v>
      </c>
    </row>
    <row r="12" spans="1:12" x14ac:dyDescent="0.25">
      <c r="A12" s="17" t="s">
        <v>11</v>
      </c>
      <c r="B12" s="25"/>
      <c r="C12" s="24">
        <v>150</v>
      </c>
      <c r="D12" s="24">
        <v>150</v>
      </c>
      <c r="E12" s="24">
        <v>150</v>
      </c>
      <c r="F12" s="24">
        <v>150</v>
      </c>
      <c r="G12" s="24">
        <v>150</v>
      </c>
      <c r="H12" s="24">
        <v>150</v>
      </c>
      <c r="I12" s="24">
        <v>150</v>
      </c>
      <c r="J12" s="24">
        <v>150</v>
      </c>
      <c r="K12" s="24">
        <v>150</v>
      </c>
      <c r="L12" s="24">
        <v>150</v>
      </c>
    </row>
    <row r="13" spans="1:12" x14ac:dyDescent="0.25">
      <c r="A13" s="17" t="s">
        <v>12</v>
      </c>
      <c r="B13" s="25"/>
      <c r="C13" s="24"/>
      <c r="D13" s="24"/>
      <c r="E13" s="24"/>
      <c r="F13" s="24"/>
      <c r="G13" s="24"/>
      <c r="H13" s="24"/>
      <c r="I13" s="24"/>
      <c r="J13" s="24"/>
      <c r="K13" s="24"/>
      <c r="L13" s="24">
        <v>100</v>
      </c>
    </row>
    <row r="14" spans="1:12" x14ac:dyDescent="0.25">
      <c r="A14" s="17" t="s">
        <v>13</v>
      </c>
      <c r="B14" s="25">
        <f>B13+B12-B11-B10</f>
        <v>-655.47757000000001</v>
      </c>
      <c r="C14" s="24">
        <f t="shared" ref="C14:L14" si="0">C13+C12-C11-C10</f>
        <v>90</v>
      </c>
      <c r="D14" s="24">
        <f t="shared" si="0"/>
        <v>90</v>
      </c>
      <c r="E14" s="24">
        <f t="shared" si="0"/>
        <v>90</v>
      </c>
      <c r="F14" s="24">
        <f t="shared" si="0"/>
        <v>90</v>
      </c>
      <c r="G14" s="24">
        <f t="shared" si="0"/>
        <v>90</v>
      </c>
      <c r="H14" s="24">
        <f t="shared" si="0"/>
        <v>90</v>
      </c>
      <c r="I14" s="24">
        <f t="shared" si="0"/>
        <v>90</v>
      </c>
      <c r="J14" s="24">
        <f t="shared" si="0"/>
        <v>90</v>
      </c>
      <c r="K14" s="24">
        <f t="shared" si="0"/>
        <v>90</v>
      </c>
      <c r="L14" s="24">
        <f t="shared" si="0"/>
        <v>190</v>
      </c>
    </row>
    <row r="16" spans="1:12" x14ac:dyDescent="0.25">
      <c r="A16" s="4" t="s">
        <v>14</v>
      </c>
      <c r="B16" s="18">
        <f>NPV(21%,C14:L14)+B14</f>
        <v>-275.74619063650437</v>
      </c>
      <c r="C16" s="2" t="s">
        <v>15</v>
      </c>
      <c r="D16" s="1"/>
      <c r="E16" s="1"/>
      <c r="F16" s="1"/>
      <c r="G16" s="1"/>
      <c r="H16" s="1"/>
      <c r="I16" s="1"/>
      <c r="J16" s="1"/>
      <c r="K16" s="1"/>
      <c r="L16" s="1"/>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6"/>
  <sheetViews>
    <sheetView workbookViewId="0"/>
  </sheetViews>
  <sheetFormatPr defaultRowHeight="16.5" x14ac:dyDescent="0.25"/>
  <sheetData>
    <row r="1" spans="1:1" x14ac:dyDescent="0.25">
      <c r="A1" s="19" t="s">
        <v>17</v>
      </c>
    </row>
    <row r="2" spans="1:1" ht="18.75" x14ac:dyDescent="0.3">
      <c r="A2" s="20" t="s">
        <v>18</v>
      </c>
    </row>
    <row r="3" spans="1:1" ht="18.75" x14ac:dyDescent="0.3">
      <c r="A3" s="20" t="s">
        <v>19</v>
      </c>
    </row>
    <row r="4" spans="1:1" ht="18.75" x14ac:dyDescent="0.3">
      <c r="A4" s="20" t="s">
        <v>20</v>
      </c>
    </row>
    <row r="5" spans="1:1" ht="18.75" x14ac:dyDescent="0.3">
      <c r="A5" s="20" t="s">
        <v>21</v>
      </c>
    </row>
    <row r="6" spans="1:1" ht="18.75" x14ac:dyDescent="0.3">
      <c r="A6" s="20"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Bai giai THNC</vt:lpstr>
      <vt:lpstr>Đề bài 5</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2016-06-20T04:21:11Z</dcterms:created>
  <dcterms:modified xsi:type="dcterms:W3CDTF">2016-06-20T04:58:55Z</dcterms:modified>
</cp:coreProperties>
</file>